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UBDATA\12.0.0 STATISTIC UNIT\12.0.1 STATS DATA\ERD DATA &amp; STATS\MONETARY SECTOR\DATA\8. e_GDDS Tables\Central Bank Survey\2023\Dec 23\"/>
    </mc:Choice>
  </mc:AlternateContent>
  <bookViews>
    <workbookView xWindow="-120" yWindow="-120" windowWidth="29040" windowHeight="15840"/>
  </bookViews>
  <sheets>
    <sheet name="Dataset" sheetId="5" r:id="rId1"/>
    <sheet name="Source" sheetId="6" r:id="rId2"/>
  </sheets>
  <externalReferences>
    <externalReference r:id="rId3"/>
    <externalReference r:id="rId4"/>
    <externalReference r:id="rId5"/>
  </externalReferences>
  <definedNames>
    <definedName name="_xlnm.Print_Area" localSheetId="0">Dataset!$A$8:$C$54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W17" i="5" l="1"/>
  <c r="HW14" i="5" l="1"/>
  <c r="HW13" i="5" s="1"/>
  <c r="HW15" i="5"/>
  <c r="HW16" i="5"/>
  <c r="HW18" i="5"/>
  <c r="HW19" i="5"/>
  <c r="HW22" i="5"/>
  <c r="HW20" i="5" s="1"/>
  <c r="HW24" i="5"/>
  <c r="HW25" i="5"/>
  <c r="HW26" i="5"/>
  <c r="HW27" i="5"/>
  <c r="HW28" i="5"/>
  <c r="HW32" i="5"/>
  <c r="HW33" i="5"/>
  <c r="HW35" i="5"/>
  <c r="HW34" i="5" s="1"/>
  <c r="HW36" i="5"/>
  <c r="HW37" i="5"/>
  <c r="HW38" i="5"/>
  <c r="HW41" i="5"/>
  <c r="HW40" i="5" s="1"/>
  <c r="HW43" i="5"/>
  <c r="HW44" i="5"/>
  <c r="HW45" i="5"/>
  <c r="HW47" i="5"/>
  <c r="HW46" i="5" s="1"/>
  <c r="HW49" i="5"/>
  <c r="HW48" i="5" s="1"/>
  <c r="HW50" i="5"/>
  <c r="HW51" i="5"/>
  <c r="HW52" i="5"/>
  <c r="HW53" i="5"/>
  <c r="HW29" i="5" l="1"/>
  <c r="HW31" i="5"/>
  <c r="HW54" i="5" s="1"/>
  <c r="HV17" i="5"/>
  <c r="HV16" i="5" s="1"/>
  <c r="HV14" i="5"/>
  <c r="HV13" i="5" s="1"/>
  <c r="HV15" i="5"/>
  <c r="HV18" i="5"/>
  <c r="HV19" i="5"/>
  <c r="HV22" i="5"/>
  <c r="HV20" i="5" s="1"/>
  <c r="HV24" i="5"/>
  <c r="HV25" i="5"/>
  <c r="HV26" i="5"/>
  <c r="HV27" i="5"/>
  <c r="HV28" i="5"/>
  <c r="HV32" i="5"/>
  <c r="HV31" i="5" s="1"/>
  <c r="HV33" i="5"/>
  <c r="HV35" i="5"/>
  <c r="HV36" i="5"/>
  <c r="HV34" i="5" s="1"/>
  <c r="HV37" i="5"/>
  <c r="HV38" i="5"/>
  <c r="HV41" i="5"/>
  <c r="HV40" i="5" s="1"/>
  <c r="HV43" i="5"/>
  <c r="HV44" i="5"/>
  <c r="HV45" i="5"/>
  <c r="HV47" i="5"/>
  <c r="HV46" i="5" s="1"/>
  <c r="HV48" i="5"/>
  <c r="HV49" i="5"/>
  <c r="HV50" i="5"/>
  <c r="HV51" i="5"/>
  <c r="HV52" i="5"/>
  <c r="HV53" i="5"/>
  <c r="HW56" i="5" l="1"/>
  <c r="HV29" i="5"/>
  <c r="HV56" i="5" s="1"/>
  <c r="HV54" i="5"/>
  <c r="HT56" i="5" l="1"/>
  <c r="GF46" i="5" l="1"/>
  <c r="GF37" i="5"/>
  <c r="GF34" i="5"/>
  <c r="GF24" i="5"/>
  <c r="GF29" i="5" s="1"/>
  <c r="GF18" i="5"/>
  <c r="GF16" i="5"/>
  <c r="GF13" i="5"/>
  <c r="GF20" i="5"/>
  <c r="GF40" i="5"/>
  <c r="GF48" i="5"/>
  <c r="GF54" i="5" s="1"/>
  <c r="GF43" i="5"/>
  <c r="GF31" i="5"/>
  <c r="GE46" i="5"/>
  <c r="GE43" i="5"/>
  <c r="GE40" i="5"/>
  <c r="GE48" i="5"/>
  <c r="GE54" i="5" s="1"/>
  <c r="GE37" i="5"/>
  <c r="GE20" i="5"/>
  <c r="GE18" i="5"/>
  <c r="GE16" i="5"/>
  <c r="GE34" i="5"/>
  <c r="GE31" i="5"/>
  <c r="GE24" i="5"/>
  <c r="GE13" i="5"/>
  <c r="GE29" i="5"/>
  <c r="GD48" i="5"/>
  <c r="GD46" i="5"/>
  <c r="GD43" i="5"/>
  <c r="GD40" i="5"/>
  <c r="GD37" i="5"/>
  <c r="GD34" i="5"/>
  <c r="GD31" i="5" s="1"/>
  <c r="GD54" i="5" s="1"/>
  <c r="GD24" i="5"/>
  <c r="GD29" i="5" s="1"/>
  <c r="GD20" i="5"/>
  <c r="GD18" i="5"/>
  <c r="GD16" i="5"/>
  <c r="GD13" i="5"/>
  <c r="FZ53" i="5"/>
  <c r="FZ52" i="5"/>
  <c r="FZ51" i="5"/>
  <c r="FZ50" i="5"/>
  <c r="FZ49" i="5"/>
  <c r="FZ47" i="5"/>
  <c r="FZ46" i="5" s="1"/>
  <c r="FZ45" i="5"/>
  <c r="FZ44" i="5"/>
  <c r="FZ41" i="5"/>
  <c r="FZ40" i="5" s="1"/>
  <c r="FZ38" i="5"/>
  <c r="FZ37" i="5" s="1"/>
  <c r="FZ36" i="5"/>
  <c r="FZ35" i="5"/>
  <c r="FZ33" i="5"/>
  <c r="FZ32" i="5"/>
  <c r="FZ28" i="5"/>
  <c r="FZ27" i="5"/>
  <c r="FZ26" i="5"/>
  <c r="FZ25" i="5"/>
  <c r="FZ22" i="5"/>
  <c r="FZ20" i="5" s="1"/>
  <c r="FZ19" i="5"/>
  <c r="FZ18" i="5" s="1"/>
  <c r="FZ17" i="5"/>
  <c r="FZ16" i="5" s="1"/>
  <c r="FZ15" i="5"/>
  <c r="FZ14" i="5"/>
  <c r="FI46" i="5"/>
  <c r="FJ46" i="5"/>
  <c r="C7" i="5"/>
  <c r="C6" i="5"/>
  <c r="FZ13" i="5" l="1"/>
  <c r="FZ31" i="5"/>
  <c r="FZ34" i="5"/>
  <c r="FZ48" i="5"/>
  <c r="FZ54" i="5" s="1"/>
  <c r="FZ24" i="5"/>
  <c r="FZ43" i="5"/>
  <c r="FZ29" i="5"/>
</calcChain>
</file>

<file path=xl/comments1.xml><?xml version="1.0" encoding="utf-8"?>
<comments xmlns="http://schemas.openxmlformats.org/spreadsheetml/2006/main">
  <authors>
    <author>rpeter</author>
  </authors>
  <commentList>
    <comment ref="B44" authorId="0" shapeId="0">
      <text>
        <r>
          <rPr>
            <b/>
            <sz val="9"/>
            <color indexed="81"/>
            <rFont val="Tahoma"/>
            <family val="2"/>
          </rPr>
          <t>rpeter:</t>
        </r>
        <r>
          <rPr>
            <sz val="9"/>
            <color indexed="81"/>
            <rFont val="Tahoma"/>
            <family val="2"/>
          </rPr>
          <t xml:space="preserve">
changed from Central Bank to Other Depository Corporations</t>
        </r>
      </text>
    </comment>
    <comment ref="B45" authorId="0" shapeId="0">
      <text>
        <r>
          <rPr>
            <b/>
            <sz val="9"/>
            <color indexed="81"/>
            <rFont val="Tahoma"/>
            <family val="2"/>
          </rPr>
          <t>rpeter:</t>
        </r>
        <r>
          <rPr>
            <sz val="9"/>
            <color indexed="81"/>
            <rFont val="Tahoma"/>
            <family val="2"/>
          </rPr>
          <t xml:space="preserve">
Please allocate code here</t>
        </r>
      </text>
    </comment>
    <comment ref="B47" authorId="0" shapeId="0">
      <text>
        <r>
          <rPr>
            <b/>
            <sz val="9"/>
            <color indexed="81"/>
            <rFont val="Tahoma"/>
            <family val="2"/>
          </rPr>
          <t>rpeter:</t>
        </r>
        <r>
          <rPr>
            <sz val="9"/>
            <color indexed="81"/>
            <rFont val="Tahoma"/>
            <family val="2"/>
          </rPr>
          <t xml:space="preserve">
move from liabilities to non residents …to loans central govt. (line 42 to 47)</t>
        </r>
      </text>
    </comment>
  </commentList>
</comments>
</file>

<file path=xl/sharedStrings.xml><?xml version="1.0" encoding="utf-8"?>
<sst xmlns="http://schemas.openxmlformats.org/spreadsheetml/2006/main" count="381" uniqueCount="336">
  <si>
    <t>DATA_DOMAIN</t>
  </si>
  <si>
    <t>REF_AREA</t>
  </si>
  <si>
    <t>COUNTERPART_AREA</t>
  </si>
  <si>
    <t>FREQ</t>
  </si>
  <si>
    <t>UNIT_MULT</t>
  </si>
  <si>
    <t>INDICATOR</t>
  </si>
  <si>
    <t>Descriptor</t>
  </si>
  <si>
    <t>Country code</t>
  </si>
  <si>
    <t>M</t>
  </si>
  <si>
    <t>COMMENT</t>
  </si>
  <si>
    <t>Country</t>
  </si>
  <si>
    <t xml:space="preserve">Counterpart area </t>
  </si>
  <si>
    <t>Observation status</t>
  </si>
  <si>
    <t>Dataset</t>
  </si>
  <si>
    <t>2013-01</t>
  </si>
  <si>
    <t>2014-01</t>
  </si>
  <si>
    <t>2015-01</t>
  </si>
  <si>
    <t>2013-02</t>
  </si>
  <si>
    <t>2014-02</t>
  </si>
  <si>
    <t>2015-02</t>
  </si>
  <si>
    <t>2013-11</t>
  </si>
  <si>
    <t>2014-11</t>
  </si>
  <si>
    <t>2015-11</t>
  </si>
  <si>
    <t>2013-10</t>
  </si>
  <si>
    <t>2014-10</t>
  </si>
  <si>
    <t>2015-10</t>
  </si>
  <si>
    <t>2013-12</t>
  </si>
  <si>
    <t>2014-12</t>
  </si>
  <si>
    <t>2015-12</t>
  </si>
  <si>
    <t>2013-09</t>
  </si>
  <si>
    <t>2014-09</t>
  </si>
  <si>
    <t>2015-09</t>
  </si>
  <si>
    <t>2013-08</t>
  </si>
  <si>
    <t>2014-08</t>
  </si>
  <si>
    <t>2015-08</t>
  </si>
  <si>
    <t>2013-07</t>
  </si>
  <si>
    <t>2014-07</t>
  </si>
  <si>
    <t>2015-07</t>
  </si>
  <si>
    <t>2013-06</t>
  </si>
  <si>
    <t>2014-06</t>
  </si>
  <si>
    <t>2015-06</t>
  </si>
  <si>
    <t>2013-05</t>
  </si>
  <si>
    <t>2014-05</t>
  </si>
  <si>
    <t>2015-05</t>
  </si>
  <si>
    <t>2013-04</t>
  </si>
  <si>
    <t>2014-04</t>
  </si>
  <si>
    <t>2015-04</t>
  </si>
  <si>
    <t>2013-03</t>
  </si>
  <si>
    <t>2014-03</t>
  </si>
  <si>
    <t>2015-03</t>
  </si>
  <si>
    <t>_Z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</si>
  <si>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</si>
  <si>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</si>
  <si>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</si>
  <si>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</si>
  <si>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</si>
  <si>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</si>
  <si>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</si>
  <si>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</si>
  <si>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</si>
  <si>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</si>
  <si>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</si>
  <si>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</si>
  <si>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CBS</t>
  </si>
  <si>
    <t>A</t>
  </si>
  <si>
    <t>Q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</si>
  <si>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</si>
  <si>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</si>
  <si>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</si>
  <si>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</si>
  <si>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</si>
  <si>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</si>
  <si>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</si>
  <si>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</si>
  <si>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</si>
  <si>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</si>
  <si>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</si>
  <si>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</si>
  <si>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</si>
  <si>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</si>
  <si>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</si>
  <si>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</si>
  <si>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</si>
  <si>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</si>
  <si>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</si>
  <si>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</si>
  <si>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</si>
  <si>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</si>
  <si>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</si>
  <si>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</si>
  <si>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</si>
  <si>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</si>
  <si>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</si>
  <si>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</si>
  <si>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</si>
  <si>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</si>
  <si>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</si>
  <si>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</si>
  <si>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</si>
  <si>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2006-10</t>
  </si>
  <si>
    <t>2006-11</t>
  </si>
  <si>
    <t>2006-12</t>
  </si>
  <si>
    <t>2007-10</t>
  </si>
  <si>
    <t>2007-11</t>
  </si>
  <si>
    <t>2007-12</t>
  </si>
  <si>
    <t>2008-10</t>
  </si>
  <si>
    <t>2008-11</t>
  </si>
  <si>
    <t>2008-12</t>
  </si>
  <si>
    <t>2009-10</t>
  </si>
  <si>
    <t>2009-11</t>
  </si>
  <si>
    <t>2009-12</t>
  </si>
  <si>
    <t>2016-10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</si>
  <si>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</si>
  <si>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</si>
  <si>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</si>
  <si>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</si>
  <si>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</si>
  <si>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</si>
  <si>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</si>
  <si>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</si>
  <si>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</si>
  <si>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</si>
  <si>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</si>
  <si>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</si>
  <si>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</si>
  <si>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</si>
  <si>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</si>
  <si>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</si>
  <si>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</si>
  <si>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</si>
  <si>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</si>
  <si>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</si>
  <si>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</si>
  <si>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</si>
  <si>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</si>
  <si>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</si>
  <si>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</si>
  <si>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</si>
  <si>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</si>
  <si>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</si>
  <si>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</si>
  <si>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</si>
  <si>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</si>
  <si>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</si>
  <si>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</si>
  <si>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</si>
  <si>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</si>
  <si>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</si>
  <si>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Published online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</si>
  <si>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</si>
  <si>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</si>
  <si>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</si>
  <si>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</si>
  <si>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</si>
  <si>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</si>
  <si>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</si>
  <si>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</si>
  <si>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</si>
  <si>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</si>
  <si>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</si>
  <si>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</si>
  <si>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</si>
  <si>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</si>
  <si>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</si>
  <si>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</si>
  <si>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</si>
  <si>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</si>
  <si>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</si>
  <si>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</si>
  <si>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</si>
  <si>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</si>
  <si>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</si>
  <si>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</si>
  <si>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</si>
  <si>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</si>
  <si>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</si>
  <si>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</si>
  <si>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</si>
  <si>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</si>
  <si>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</si>
  <si>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</si>
  <si>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</si>
  <si>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</si>
  <si>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</si>
  <si>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</si>
  <si>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</si>
  <si>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</si>
  <si>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</si>
  <si>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</si>
  <si>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</si>
  <si>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</si>
  <si>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</si>
  <si>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</si>
  <si>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ASSETS</t>
  </si>
  <si>
    <t>LIABILITIES</t>
  </si>
  <si>
    <t>VU</t>
  </si>
  <si>
    <t>Table A1: Condensed Balance Sheet of the Reserve Bank of Vanuatu</t>
  </si>
  <si>
    <t>Claims on non residents</t>
  </si>
  <si>
    <t>Monetary Gold and SDR holdings</t>
  </si>
  <si>
    <t>Reserve Assets</t>
  </si>
  <si>
    <t>Currency and Deposits</t>
  </si>
  <si>
    <t>National Currency</t>
  </si>
  <si>
    <t>Securities other than shares</t>
  </si>
  <si>
    <t>central government</t>
  </si>
  <si>
    <t>Loans</t>
  </si>
  <si>
    <t>Other Depository corporations</t>
  </si>
  <si>
    <t>other residents sectors</t>
  </si>
  <si>
    <t>Other accounts receivable</t>
  </si>
  <si>
    <t>Trade credit and advances</t>
  </si>
  <si>
    <t>Settlement accounts</t>
  </si>
  <si>
    <t>Miscellaneous Assets</t>
  </si>
  <si>
    <t>Nonfinancial assets</t>
  </si>
  <si>
    <t>Total Assets</t>
  </si>
  <si>
    <t>Monetary Base</t>
  </si>
  <si>
    <t>Currency in Circulation</t>
  </si>
  <si>
    <t>Currency other Depository Corporations</t>
  </si>
  <si>
    <t>Liabilities to Other Depository Corporations</t>
  </si>
  <si>
    <t>Reserve Deposits</t>
  </si>
  <si>
    <t>Other Liabilites</t>
  </si>
  <si>
    <t>Liabilities to Central Government</t>
  </si>
  <si>
    <t>Deposits</t>
  </si>
  <si>
    <t>Other</t>
  </si>
  <si>
    <t>Liabilities to non residents</t>
  </si>
  <si>
    <t>Other accounts payable</t>
  </si>
  <si>
    <t>Other Sectors</t>
  </si>
  <si>
    <t>o/w Settlement Accounts</t>
  </si>
  <si>
    <t>Shares and other equity</t>
  </si>
  <si>
    <t>SDR Allocation</t>
  </si>
  <si>
    <t>Total Liabilities</t>
  </si>
  <si>
    <t>52.359.8</t>
  </si>
  <si>
    <t>Monthly Economic Review</t>
  </si>
  <si>
    <t>VUT_CBS_CNR_XDC</t>
  </si>
  <si>
    <t>VUT_CBS_CNRMGSDR_XDC</t>
  </si>
  <si>
    <t>VUT_CBS_CNRRA_XDC</t>
  </si>
  <si>
    <t>VUT_CBS_CD_XDC</t>
  </si>
  <si>
    <t>VUT_CBS_CD_NC_XDC</t>
  </si>
  <si>
    <t>VUT_CBS_ASOTS_XDC</t>
  </si>
  <si>
    <t>VUT_CBS_SOTSCG_XDC</t>
  </si>
  <si>
    <t>VUT_CBS_ALOANS_XDC</t>
  </si>
  <si>
    <t>VUT_CBS_LODC_XDC</t>
  </si>
  <si>
    <t>VUT_CBS_LORS_XDC</t>
  </si>
  <si>
    <t>VUT_CBS_OTAR_XDC</t>
  </si>
  <si>
    <t>VUT_CBS_OARTCA_XDC</t>
  </si>
  <si>
    <t>VUT_CBS_OARSA_XDC</t>
  </si>
  <si>
    <t>VUT_CBS_OARMA_XDC</t>
  </si>
  <si>
    <t>VUT_CBS_OARNFA_XDC</t>
  </si>
  <si>
    <t>VUT_CBS_A_XDC</t>
  </si>
  <si>
    <t>VUT_CBS_MB_XDC</t>
  </si>
  <si>
    <t>VUT_CBS_MBCC_XDC</t>
  </si>
  <si>
    <t>VUT_CBS_MBCODC_XDC</t>
  </si>
  <si>
    <t>VUT_CBS_MBLODC_XDC</t>
  </si>
  <si>
    <t>VUT_CBS_MBLODCRD_XDC</t>
  </si>
  <si>
    <t>VUT_CBS_MBLODCOL_XDC</t>
  </si>
  <si>
    <t>VUT_CBS_LCG_XDC</t>
  </si>
  <si>
    <t>VUT_CBS_LCGD_XDC</t>
  </si>
  <si>
    <t>VUT_CBS_LCGO_XDC</t>
  </si>
  <si>
    <t>VUT_CBS_LNR_XDC</t>
  </si>
  <si>
    <t>VUT_CBS_LNRD_XDC</t>
  </si>
  <si>
    <t>VUT_CBS_LNRLIMFCG_XDC</t>
  </si>
  <si>
    <t>VUT_CBS_LSOTS_XDC</t>
  </si>
  <si>
    <t>VUT_CBS_LSOTSCB_XDC</t>
  </si>
  <si>
    <t>VUT_CBS_LLOANS_XDC</t>
  </si>
  <si>
    <t>VUT_CBS_OAP_XDC</t>
  </si>
  <si>
    <t>VUT_CBS_OAPTCA_XDC</t>
  </si>
  <si>
    <t>VUT_CBS_OAPOS_XDC</t>
  </si>
  <si>
    <t>VUT_CBS_OAPSA_XDC</t>
  </si>
  <si>
    <t>VUT_CBS_SOE_XDC</t>
  </si>
  <si>
    <t>VUT_CBS_SDRA_XDC</t>
  </si>
  <si>
    <t>VUT_CBS_L_XDC</t>
  </si>
  <si>
    <t>Other depository Corporations</t>
  </si>
  <si>
    <t>Other financial corporations</t>
  </si>
  <si>
    <t xml:space="preserve">Liabilities to the IMF- Central Government </t>
  </si>
  <si>
    <t>VUT_CBS_LSOTSODC_XDC</t>
  </si>
  <si>
    <t>VUT_CBS_LSOTSOFC_XDC</t>
  </si>
  <si>
    <t>VUT_CBS_LOCB_XDC</t>
  </si>
  <si>
    <t>2019-10</t>
  </si>
  <si>
    <t>2019-11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</si>
  <si>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</si>
  <si>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</si>
  <si>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</si>
  <si>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</si>
  <si>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</si>
  <si>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</si>
  <si>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</si>
  <si>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</si>
  <si>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</si>
  <si>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</si>
  <si>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</si>
  <si>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</si>
  <si>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</si>
  <si>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</si>
  <si>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</si>
  <si>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</si>
  <si>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</si>
  <si>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</si>
  <si>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</si>
  <si>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</si>
  <si>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</si>
  <si>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</si>
  <si>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</si>
  <si>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</si>
  <si>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</si>
  <si>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</si>
  <si>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</si>
  <si>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</si>
  <si>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</si>
  <si>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</si>
  <si>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</si>
  <si>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</si>
  <si>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</si>
  <si>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</si>
  <si>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`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</si>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</sst>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7"/>
      <name val="Arial"/>
      <family val="2"/>
      <charset val="238"/>
    </font>
    <font>
      <sz val="12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8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7" fillId="0" borderId="0"/>
    <xf numFmtId="0" fontId="6" fillId="0" borderId="0"/>
    <xf numFmtId="0" fontId="12" fillId="0" borderId="0"/>
    <xf numFmtId="0" fontId="9" fillId="0" borderId="0">
      <alignment vertical="top"/>
    </xf>
    <xf numFmtId="0" fontId="14" fillId="0" borderId="0"/>
    <xf numFmtId="0" fontId="17" fillId="0" borderId="0" applyNumberFormat="0" applyFill="0" applyBorder="0" applyAlignment="0" applyProtection="0"/>
    <xf numFmtId="0" fontId="20" fillId="5" borderId="0" applyNumberFormat="0" applyBorder="0" applyAlignment="0" applyProtection="0"/>
  </cellStyleXfs>
  <cellXfs count="146">
    <xf numFmtId="0" fontId="0" fillId="0" borderId="0" xfId="0"/>
    <xf numFmtId="0" fontId="0" fillId="0" borderId="0" xfId="0" applyFont="1"/>
    <xf numFmtId="0" fontId="11" fillId="3" borderId="0" xfId="0" applyFont="1" applyFill="1"/>
    <xf numFmtId="0" fontId="0" fillId="3" borderId="0" xfId="0" applyFont="1" applyFill="1"/>
    <xf numFmtId="0" fontId="10" fillId="3" borderId="0" xfId="0" applyFont="1" applyFill="1"/>
    <xf numFmtId="0" fontId="0" fillId="0" borderId="0" xfId="0" applyFont="1" applyFill="1" applyBorder="1" applyAlignment="1">
      <alignment horizontal="left"/>
    </xf>
    <xf numFmtId="0" fontId="11" fillId="0" borderId="0" xfId="0" applyFont="1" applyFill="1"/>
    <xf numFmtId="0" fontId="0" fillId="0" borderId="0" xfId="0" applyFont="1" applyFill="1"/>
    <xf numFmtId="0" fontId="10" fillId="0" borderId="0" xfId="0" applyFont="1" applyFill="1"/>
    <xf numFmtId="0" fontId="0" fillId="0" borderId="0" xfId="0" applyFont="1" applyBorder="1"/>
    <xf numFmtId="0" fontId="0" fillId="0" borderId="0" xfId="0" applyFont="1" applyAlignment="1">
      <alignment horizontal="left" vertical="top"/>
    </xf>
    <xf numFmtId="0" fontId="13" fillId="2" borderId="0" xfId="0" applyFont="1" applyFill="1" applyBorder="1"/>
    <xf numFmtId="0" fontId="15" fillId="0" borderId="0" xfId="0" applyFont="1" applyFill="1" applyAlignment="1"/>
    <xf numFmtId="0" fontId="16" fillId="0" borderId="0" xfId="0" applyFont="1" applyFill="1" applyBorder="1" applyAlignment="1"/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0" fillId="0" borderId="0" xfId="6" applyFont="1" applyFill="1" applyBorder="1" applyAlignment="1"/>
    <xf numFmtId="0" fontId="0" fillId="0" borderId="0" xfId="6" applyFont="1" applyFill="1" applyBorder="1" applyAlignment="1">
      <alignment horizontal="left"/>
    </xf>
    <xf numFmtId="3" fontId="11" fillId="0" borderId="0" xfId="8" applyNumberFormat="1" applyFont="1" applyFill="1" applyBorder="1"/>
    <xf numFmtId="3" fontId="11" fillId="0" borderId="0" xfId="8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/>
    <xf numFmtId="0" fontId="11" fillId="0" borderId="0" xfId="8" applyNumberFormat="1" applyFont="1" applyFill="1" applyBorder="1"/>
    <xf numFmtId="0" fontId="11" fillId="0" borderId="0" xfId="8" applyNumberFormat="1" applyFont="1" applyFill="1" applyBorder="1" applyAlignment="1">
      <alignment horizontal="right"/>
    </xf>
    <xf numFmtId="1" fontId="11" fillId="0" borderId="0" xfId="8" applyNumberFormat="1" applyFont="1" applyFill="1" applyBorder="1"/>
    <xf numFmtId="0" fontId="11" fillId="0" borderId="0" xfId="0" applyFont="1" applyFill="1" applyBorder="1" applyAlignment="1"/>
    <xf numFmtId="0" fontId="11" fillId="0" borderId="0" xfId="0" applyFont="1" applyFill="1" applyAlignment="1"/>
    <xf numFmtId="3" fontId="11" fillId="3" borderId="0" xfId="8" applyNumberFormat="1" applyFont="1" applyFill="1" applyBorder="1"/>
    <xf numFmtId="0" fontId="5" fillId="0" borderId="0" xfId="0" applyNumberFormat="1" applyFont="1" applyAlignment="1"/>
    <xf numFmtId="0" fontId="0" fillId="0" borderId="0" xfId="6" applyFont="1" applyFill="1" applyBorder="1" applyAlignment="1">
      <alignment horizontal="left" indent="1"/>
    </xf>
    <xf numFmtId="0" fontId="18" fillId="0" borderId="0" xfId="6" applyFont="1" applyFill="1" applyBorder="1" applyAlignment="1">
      <alignment horizontal="left"/>
    </xf>
    <xf numFmtId="0" fontId="0" fillId="2" borderId="0" xfId="6" applyFont="1" applyFill="1" applyBorder="1" applyAlignment="1"/>
    <xf numFmtId="0" fontId="18" fillId="2" borderId="0" xfId="6" applyFont="1" applyFill="1" applyBorder="1" applyAlignment="1">
      <alignment horizontal="center"/>
    </xf>
    <xf numFmtId="3" fontId="11" fillId="2" borderId="0" xfId="8" applyNumberFormat="1" applyFont="1" applyFill="1" applyBorder="1"/>
    <xf numFmtId="3" fontId="11" fillId="2" borderId="0" xfId="0" applyNumberFormat="1" applyFont="1" applyFill="1" applyBorder="1" applyAlignment="1"/>
    <xf numFmtId="3" fontId="11" fillId="2" borderId="0" xfId="8" applyNumberFormat="1" applyFont="1" applyFill="1" applyBorder="1" applyAlignment="1">
      <alignment horizontal="right"/>
    </xf>
    <xf numFmtId="0" fontId="0" fillId="2" borderId="0" xfId="0" applyFont="1" applyFill="1"/>
    <xf numFmtId="0" fontId="0" fillId="2" borderId="5" xfId="0" applyFont="1" applyFill="1" applyBorder="1"/>
    <xf numFmtId="0" fontId="11" fillId="2" borderId="6" xfId="0" applyFont="1" applyFill="1" applyBorder="1"/>
    <xf numFmtId="0" fontId="0" fillId="2" borderId="6" xfId="0" applyFont="1" applyFill="1" applyBorder="1"/>
    <xf numFmtId="0" fontId="0" fillId="2" borderId="5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8" xfId="0" applyFont="1" applyFill="1" applyBorder="1"/>
    <xf numFmtId="0" fontId="11" fillId="2" borderId="9" xfId="0" applyFont="1" applyFill="1" applyBorder="1"/>
    <xf numFmtId="0" fontId="0" fillId="2" borderId="9" xfId="0" applyFont="1" applyFill="1" applyBorder="1"/>
    <xf numFmtId="0" fontId="0" fillId="2" borderId="8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left" vertical="top" indent="1"/>
      <protection locked="0"/>
    </xf>
    <xf numFmtId="0" fontId="11" fillId="0" borderId="0" xfId="0" applyFont="1" applyFill="1" applyBorder="1" applyAlignment="1" applyProtection="1">
      <alignment horizontal="left" vertical="top" indent="2"/>
      <protection locked="0"/>
    </xf>
    <xf numFmtId="0" fontId="19" fillId="2" borderId="0" xfId="0" applyNumberFormat="1" applyFont="1" applyFill="1" applyAlignment="1"/>
    <xf numFmtId="3" fontId="13" fillId="2" borderId="0" xfId="8" applyNumberFormat="1" applyFont="1" applyFill="1" applyBorder="1"/>
    <xf numFmtId="3" fontId="13" fillId="2" borderId="0" xfId="0" applyNumberFormat="1" applyFont="1" applyFill="1" applyBorder="1" applyAlignment="1"/>
    <xf numFmtId="0" fontId="18" fillId="2" borderId="0" xfId="0" applyFont="1" applyFill="1"/>
    <xf numFmtId="0" fontId="13" fillId="2" borderId="0" xfId="0" applyFont="1" applyFill="1" applyBorder="1" applyAlignment="1" applyProtection="1">
      <alignment horizontal="center" vertical="center"/>
      <protection locked="0"/>
    </xf>
    <xf numFmtId="2" fontId="0" fillId="3" borderId="0" xfId="0" applyNumberFormat="1" applyFont="1" applyFill="1"/>
    <xf numFmtId="2" fontId="0" fillId="0" borderId="0" xfId="0" applyNumberFormat="1" applyFont="1" applyFill="1"/>
    <xf numFmtId="2" fontId="13" fillId="2" borderId="0" xfId="0" applyNumberFormat="1" applyFont="1" applyFill="1" applyBorder="1"/>
    <xf numFmtId="2" fontId="0" fillId="0" borderId="0" xfId="0" applyNumberFormat="1" applyFont="1"/>
    <xf numFmtId="2" fontId="11" fillId="2" borderId="0" xfId="8" applyNumberFormat="1" applyFont="1" applyFill="1" applyBorder="1"/>
    <xf numFmtId="2" fontId="11" fillId="2" borderId="0" xfId="0" applyNumberFormat="1" applyFont="1" applyFill="1" applyBorder="1" applyAlignment="1"/>
    <xf numFmtId="2" fontId="11" fillId="2" borderId="0" xfId="0" applyNumberFormat="1" applyFont="1" applyFill="1" applyAlignment="1"/>
    <xf numFmtId="2" fontId="0" fillId="2" borderId="0" xfId="0" applyNumberFormat="1" applyFont="1" applyFill="1"/>
    <xf numFmtId="2" fontId="11" fillId="0" borderId="0" xfId="8" applyNumberFormat="1" applyFont="1" applyFill="1" applyBorder="1"/>
    <xf numFmtId="2" fontId="11" fillId="0" borderId="0" xfId="0" applyNumberFormat="1" applyFont="1" applyFill="1" applyBorder="1" applyAlignment="1"/>
    <xf numFmtId="2" fontId="11" fillId="0" borderId="0" xfId="0" applyNumberFormat="1" applyFont="1" applyFill="1" applyAlignment="1"/>
    <xf numFmtId="2" fontId="13" fillId="2" borderId="0" xfId="0" applyNumberFormat="1" applyFont="1" applyFill="1" applyBorder="1" applyAlignment="1"/>
    <xf numFmtId="2" fontId="18" fillId="2" borderId="0" xfId="0" applyNumberFormat="1" applyFont="1" applyFill="1"/>
    <xf numFmtId="0" fontId="17" fillId="0" borderId="0" xfId="9" applyFill="1" applyAlignment="1"/>
    <xf numFmtId="0" fontId="4" fillId="0" borderId="0" xfId="0" applyNumberFormat="1" applyFont="1" applyAlignment="1"/>
    <xf numFmtId="0" fontId="4" fillId="0" borderId="0" xfId="0" applyNumberFormat="1" applyFont="1" applyFill="1" applyAlignment="1"/>
    <xf numFmtId="0" fontId="0" fillId="2" borderId="0" xfId="0" applyFont="1" applyFill="1" applyBorder="1"/>
    <xf numFmtId="0" fontId="13" fillId="0" borderId="0" xfId="0" applyFont="1" applyFill="1" applyBorder="1" applyAlignment="1" applyProtection="1">
      <alignment horizontal="left" vertical="top" indent="1"/>
      <protection locked="0"/>
    </xf>
    <xf numFmtId="3" fontId="13" fillId="0" borderId="0" xfId="8" applyNumberFormat="1" applyFont="1" applyFill="1" applyBorder="1"/>
    <xf numFmtId="0" fontId="18" fillId="0" borderId="0" xfId="0" applyFont="1" applyFill="1"/>
    <xf numFmtId="3" fontId="13" fillId="0" borderId="0" xfId="8" applyNumberFormat="1" applyFont="1" applyFill="1" applyBorder="1" applyAlignment="1">
      <alignment horizontal="right"/>
    </xf>
    <xf numFmtId="2" fontId="13" fillId="0" borderId="0" xfId="8" applyNumberFormat="1" applyFont="1" applyFill="1" applyBorder="1"/>
    <xf numFmtId="2" fontId="13" fillId="0" borderId="0" xfId="0" applyNumberFormat="1" applyFont="1" applyFill="1" applyBorder="1" applyAlignment="1"/>
    <xf numFmtId="2" fontId="18" fillId="0" borderId="0" xfId="0" applyNumberFormat="1" applyFont="1" applyFill="1"/>
    <xf numFmtId="3" fontId="11" fillId="0" borderId="0" xfId="10" applyNumberFormat="1" applyFont="1" applyFill="1" applyBorder="1"/>
    <xf numFmtId="0" fontId="11" fillId="0" borderId="0" xfId="10" applyFont="1" applyFill="1"/>
    <xf numFmtId="0" fontId="11" fillId="0" borderId="0" xfId="0" applyFont="1"/>
    <xf numFmtId="0" fontId="11" fillId="2" borderId="0" xfId="10" applyFont="1" applyFill="1"/>
    <xf numFmtId="0" fontId="13" fillId="2" borderId="0" xfId="0" applyFont="1" applyFill="1"/>
    <xf numFmtId="3" fontId="11" fillId="0" borderId="0" xfId="10" applyNumberFormat="1" applyFont="1" applyFill="1" applyBorder="1" applyAlignment="1"/>
    <xf numFmtId="3" fontId="13" fillId="0" borderId="0" xfId="0" applyNumberFormat="1" applyFont="1" applyFill="1" applyBorder="1" applyAlignment="1"/>
    <xf numFmtId="3" fontId="13" fillId="0" borderId="0" xfId="10" applyNumberFormat="1" applyFont="1" applyFill="1" applyBorder="1"/>
    <xf numFmtId="2" fontId="18" fillId="0" borderId="0" xfId="0" applyNumberFormat="1" applyFont="1"/>
    <xf numFmtId="3" fontId="13" fillId="0" borderId="0" xfId="10" applyNumberFormat="1" applyFont="1" applyFill="1" applyBorder="1" applyAlignment="1"/>
    <xf numFmtId="2" fontId="18" fillId="0" borderId="0" xfId="0" applyNumberFormat="1" applyFont="1" applyAlignment="1">
      <alignment horizontal="right"/>
    </xf>
    <xf numFmtId="0" fontId="0" fillId="0" borderId="0" xfId="0" applyFont="1" applyFill="1" applyBorder="1"/>
    <xf numFmtId="3" fontId="3" fillId="0" borderId="0" xfId="10" applyNumberFormat="1" applyFont="1" applyFill="1" applyBorder="1"/>
    <xf numFmtId="165" fontId="3" fillId="0" borderId="0" xfId="10" applyNumberFormat="1" applyFont="1" applyFill="1" applyBorder="1" applyAlignment="1">
      <alignment horizontal="right"/>
    </xf>
    <xf numFmtId="3" fontId="19" fillId="0" borderId="0" xfId="10" applyNumberFormat="1" applyFont="1" applyFill="1" applyBorder="1"/>
    <xf numFmtId="3" fontId="3" fillId="0" borderId="0" xfId="8" applyNumberFormat="1" applyFont="1" applyFill="1" applyBorder="1"/>
    <xf numFmtId="166" fontId="11" fillId="0" borderId="0" xfId="10" applyNumberFormat="1" applyFont="1" applyFill="1"/>
    <xf numFmtId="166" fontId="13" fillId="0" borderId="0" xfId="10" applyNumberFormat="1" applyFont="1" applyFill="1"/>
    <xf numFmtId="3" fontId="3" fillId="2" borderId="0" xfId="10" applyNumberFormat="1" applyFont="1" applyFill="1" applyBorder="1"/>
    <xf numFmtId="3" fontId="20" fillId="2" borderId="0" xfId="10" applyNumberFormat="1" applyFill="1" applyBorder="1"/>
    <xf numFmtId="3" fontId="11" fillId="2" borderId="0" xfId="10" applyNumberFormat="1" applyFont="1" applyFill="1" applyBorder="1"/>
    <xf numFmtId="166" fontId="11" fillId="2" borderId="0" xfId="10" applyNumberFormat="1" applyFont="1" applyFill="1"/>
    <xf numFmtId="0" fontId="13" fillId="2" borderId="1" xfId="0" applyFont="1" applyFill="1" applyBorder="1"/>
    <xf numFmtId="0" fontId="13" fillId="2" borderId="2" xfId="0" applyFont="1" applyFill="1" applyBorder="1"/>
    <xf numFmtId="0" fontId="13" fillId="2" borderId="0" xfId="10" applyFont="1" applyFill="1"/>
    <xf numFmtId="0" fontId="10" fillId="2" borderId="0" xfId="0" applyFont="1" applyFill="1"/>
    <xf numFmtId="0" fontId="13" fillId="6" borderId="0" xfId="6" applyFont="1" applyFill="1" applyBorder="1" applyAlignment="1"/>
    <xf numFmtId="0" fontId="13" fillId="6" borderId="0" xfId="6" applyFont="1" applyFill="1" applyBorder="1" applyAlignment="1">
      <alignment horizontal="left"/>
    </xf>
    <xf numFmtId="3" fontId="13" fillId="6" borderId="0" xfId="0" applyNumberFormat="1" applyFont="1" applyFill="1" applyBorder="1" applyAlignment="1" applyProtection="1">
      <alignment horizontal="right" vertical="top"/>
      <protection locked="0"/>
    </xf>
    <xf numFmtId="0" fontId="11" fillId="6" borderId="0" xfId="10" applyFont="1" applyFill="1"/>
    <xf numFmtId="0" fontId="13" fillId="6" borderId="0" xfId="0" applyFont="1" applyFill="1" applyBorder="1"/>
    <xf numFmtId="2" fontId="13" fillId="6" borderId="0" xfId="0" applyNumberFormat="1" applyFont="1" applyFill="1" applyBorder="1"/>
    <xf numFmtId="166" fontId="13" fillId="0" borderId="0" xfId="0" applyNumberFormat="1" applyFont="1"/>
    <xf numFmtId="1" fontId="0" fillId="0" borderId="0" xfId="0" applyNumberFormat="1" applyFont="1"/>
    <xf numFmtId="1" fontId="11" fillId="0" borderId="0" xfId="0" applyNumberFormat="1" applyFont="1"/>
    <xf numFmtId="1" fontId="18" fillId="0" borderId="0" xfId="0" applyNumberFormat="1" applyFont="1"/>
    <xf numFmtId="166" fontId="11" fillId="0" borderId="0" xfId="8" applyNumberFormat="1" applyFont="1" applyFill="1" applyBorder="1"/>
    <xf numFmtId="166" fontId="11" fillId="0" borderId="0" xfId="10" applyNumberFormat="1" applyFont="1" applyFill="1" applyBorder="1"/>
    <xf numFmtId="166" fontId="11" fillId="0" borderId="0" xfId="8" applyNumberFormat="1" applyFont="1" applyFill="1" applyBorder="1" applyAlignment="1">
      <alignment horizontal="right"/>
    </xf>
    <xf numFmtId="166" fontId="11" fillId="0" borderId="0" xfId="0" applyNumberFormat="1" applyFont="1" applyFill="1" applyBorder="1" applyAlignment="1"/>
    <xf numFmtId="166" fontId="0" fillId="0" borderId="0" xfId="0" applyNumberFormat="1" applyFont="1" applyFill="1"/>
    <xf numFmtId="166" fontId="11" fillId="0" borderId="0" xfId="0" applyNumberFormat="1" applyFont="1" applyFill="1"/>
    <xf numFmtId="0" fontId="21" fillId="0" borderId="0" xfId="0" applyNumberFormat="1" applyFont="1" applyAlignment="1"/>
    <xf numFmtId="0" fontId="21" fillId="0" borderId="0" xfId="0" applyFont="1" applyFill="1" applyBorder="1" applyAlignment="1" applyProtection="1">
      <alignment horizontal="left" vertical="top" indent="1"/>
      <protection locked="0"/>
    </xf>
    <xf numFmtId="3" fontId="21" fillId="0" borderId="0" xfId="8" applyNumberFormat="1" applyFont="1" applyFill="1" applyBorder="1"/>
    <xf numFmtId="3" fontId="21" fillId="0" borderId="0" xfId="10" applyNumberFormat="1" applyFont="1" applyFill="1" applyBorder="1"/>
    <xf numFmtId="3" fontId="21" fillId="0" borderId="0" xfId="10" applyNumberFormat="1" applyFont="1" applyFill="1" applyBorder="1" applyAlignment="1"/>
    <xf numFmtId="3" fontId="21" fillId="0" borderId="0" xfId="0" applyNumberFormat="1" applyFont="1" applyFill="1" applyBorder="1" applyAlignment="1"/>
    <xf numFmtId="1" fontId="21" fillId="0" borderId="0" xfId="0" applyNumberFormat="1" applyFont="1"/>
    <xf numFmtId="166" fontId="21" fillId="0" borderId="0" xfId="10" applyNumberFormat="1" applyFont="1" applyFill="1"/>
    <xf numFmtId="3" fontId="21" fillId="0" borderId="0" xfId="8" applyNumberFormat="1" applyFont="1" applyFill="1" applyBorder="1" applyAlignment="1">
      <alignment horizontal="right"/>
    </xf>
    <xf numFmtId="2" fontId="21" fillId="0" borderId="0" xfId="8" applyNumberFormat="1" applyFont="1" applyFill="1" applyBorder="1"/>
    <xf numFmtId="2" fontId="21" fillId="0" borderId="0" xfId="0" applyNumberFormat="1" applyFont="1" applyFill="1" applyBorder="1" applyAlignment="1"/>
    <xf numFmtId="2" fontId="21" fillId="0" borderId="0" xfId="0" applyNumberFormat="1" applyFont="1"/>
    <xf numFmtId="2" fontId="21" fillId="0" borderId="0" xfId="0" applyNumberFormat="1" applyFont="1" applyFill="1"/>
    <xf numFmtId="0" fontId="21" fillId="0" borderId="0" xfId="0" applyFont="1"/>
    <xf numFmtId="2" fontId="11" fillId="0" borderId="0" xfId="0" applyNumberFormat="1" applyFont="1"/>
    <xf numFmtId="0" fontId="2" fillId="0" borderId="0" xfId="0" applyNumberFormat="1" applyFont="1" applyAlignment="1"/>
    <xf numFmtId="0" fontId="2" fillId="7" borderId="0" xfId="0" applyNumberFormat="1" applyFont="1" applyFill="1" applyAlignment="1"/>
    <xf numFmtId="0" fontId="1" fillId="0" borderId="0" xfId="0" applyNumberFormat="1" applyFont="1" applyAlignment="1"/>
    <xf numFmtId="2" fontId="11" fillId="0" borderId="0" xfId="0" applyNumberFormat="1" applyFont="1" applyFill="1"/>
    <xf numFmtId="2" fontId="11" fillId="8" borderId="0" xfId="0" applyNumberFormat="1" applyFont="1" applyFill="1"/>
    <xf numFmtId="2" fontId="0" fillId="8" borderId="0" xfId="0" applyNumberFormat="1" applyFont="1" applyFill="1"/>
    <xf numFmtId="2" fontId="18" fillId="8" borderId="0" xfId="0" applyNumberFormat="1" applyFont="1" applyFill="1"/>
    <xf numFmtId="2" fontId="13" fillId="0" borderId="0" xfId="0" applyNumberFormat="1" applyFont="1" applyFill="1" applyBorder="1"/>
    <xf numFmtId="2" fontId="0" fillId="9" borderId="0" xfId="0" applyNumberFormat="1" applyFont="1" applyFill="1"/>
  </cellXfs>
  <cellStyles count="11">
    <cellStyle name="Bad" xfId="10" builtinId="27"/>
    <cellStyle name="Hyperlink" xfId="9" builtinId="8"/>
    <cellStyle name="Millares 10" xfId="2"/>
    <cellStyle name="Millares 9" xfId="3"/>
    <cellStyle name="Normal" xfId="0" builtinId="0"/>
    <cellStyle name="Normal 2" xfId="5"/>
    <cellStyle name="Normal 3" xfId="1"/>
    <cellStyle name="Normal 4" xfId="4"/>
    <cellStyle name="Normal 7" xfId="6"/>
    <cellStyle name="Normal 9" xfId="7"/>
    <cellStyle name="Normal_05. Monetarni pregled" xfId="8"/>
  </cellStyles>
  <dxfs count="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11</xdr:col>
      <xdr:colOff>103924</xdr:colOff>
      <xdr:row>49</xdr:row>
      <xdr:rowOff>46548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62991C9D-D8F7-492B-A4AD-4A5F141C8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0"/>
          <a:ext cx="6809524" cy="86190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iese\ERD\4.1%20CORP\PUBDATA\12.0.0%20STATISTIC%20UNIT\12.4%20Database\12.4.6%20Monetary\New%20tables\Monthly%20monetar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DATA/12.0.0%20STATISTIC%20UNIT/12.0.1%20STATS%20DATA/ERD%20DATA%20&amp;%20STATS/MONETARY%20SECTOR/DATA/3.%20Compilation/Monthly%20monetary%20review%20May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UBDATA/12.0.0%20STATISTIC%20UNIT/12.0.1%20STATS%20DATA/ERD%20DATA%20&amp;%20STATS/MONETARY%20SECTOR/DATA/3.%20Compilation/Monthly%20monetary%20review%20May%20202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 revised assets RBV"/>
      <sheetName val="Table 1 revised liab RBV"/>
      <sheetName val="Table2revised assets"/>
      <sheetName val="Table2revised liabilities"/>
      <sheetName val="Table3revised"/>
      <sheetName val="Table 4"/>
      <sheetName val="Sheet2"/>
      <sheetName val="Sheet1"/>
    </sheetNames>
    <sheetDataSet>
      <sheetData sheetId="0">
        <row r="12">
          <cell r="BP12">
            <v>839.90924900000005</v>
          </cell>
          <cell r="CE12">
            <v>819.44682399999999</v>
          </cell>
        </row>
        <row r="14">
          <cell r="CE14">
            <v>15160.738555</v>
          </cell>
        </row>
        <row r="15">
          <cell r="CE15">
            <v>40685.019437000003</v>
          </cell>
        </row>
        <row r="23">
          <cell r="CE23">
            <v>14.53168</v>
          </cell>
        </row>
        <row r="54">
          <cell r="CE54">
            <v>2827.712505</v>
          </cell>
        </row>
        <row r="68">
          <cell r="CE68">
            <v>81.747913999999994</v>
          </cell>
        </row>
        <row r="81">
          <cell r="CE81">
            <v>21.124032</v>
          </cell>
        </row>
        <row r="93">
          <cell r="CE93">
            <v>509.94407100000001</v>
          </cell>
        </row>
        <row r="103">
          <cell r="CE103">
            <v>698.60786399999995</v>
          </cell>
        </row>
        <row r="109">
          <cell r="CE109">
            <v>2995.3133419999999</v>
          </cell>
        </row>
        <row r="111">
          <cell r="CE111">
            <v>1698.5626199999999</v>
          </cell>
        </row>
      </sheetData>
      <sheetData sheetId="1">
        <row r="10">
          <cell r="BP10">
            <v>8138.602766</v>
          </cell>
          <cell r="CE10">
            <v>9173.0169310000001</v>
          </cell>
        </row>
        <row r="11">
          <cell r="CE11">
            <v>2335.6779999999999</v>
          </cell>
        </row>
        <row r="13">
          <cell r="CE13">
            <v>4029.4</v>
          </cell>
        </row>
        <row r="14">
          <cell r="CE14">
            <v>30143.224153999996</v>
          </cell>
        </row>
        <row r="17">
          <cell r="CE17">
            <v>6556.2219050000003</v>
          </cell>
        </row>
        <row r="21">
          <cell r="CE21">
            <v>2020.513696</v>
          </cell>
        </row>
        <row r="56">
          <cell r="CE56">
            <v>2879.2140239999999</v>
          </cell>
        </row>
        <row r="57">
          <cell r="CE57">
            <v>0</v>
          </cell>
        </row>
        <row r="78">
          <cell r="CE78">
            <v>9.1889800000000008</v>
          </cell>
        </row>
        <row r="86">
          <cell r="CE86">
            <v>287.41287699999998</v>
          </cell>
        </row>
        <row r="96">
          <cell r="CE96">
            <v>67.333241999999927</v>
          </cell>
        </row>
        <row r="102">
          <cell r="CE102">
            <v>22.629023</v>
          </cell>
        </row>
        <row r="116">
          <cell r="CE116">
            <v>5405.1251250000005</v>
          </cell>
        </row>
        <row r="121">
          <cell r="CE121">
            <v>2606.4199100000001</v>
          </cell>
        </row>
      </sheetData>
      <sheetData sheetId="2">
        <row r="16">
          <cell r="AB16">
            <v>22654.874451000003</v>
          </cell>
        </row>
      </sheetData>
      <sheetData sheetId="3">
        <row r="13">
          <cell r="CI13">
            <v>39649.868999999992</v>
          </cell>
        </row>
      </sheetData>
      <sheetData sheetId="4">
        <row r="10">
          <cell r="O10">
            <v>15062.811532000002</v>
          </cell>
        </row>
      </sheetData>
      <sheetData sheetId="5">
        <row r="307">
          <cell r="D307">
            <v>10250.835800000001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 revised assets RBV"/>
      <sheetName val="Table 1 revised liab RBV"/>
      <sheetName val="Table2revised assets"/>
      <sheetName val="Table2revised liabilities"/>
      <sheetName val="Table3revised"/>
      <sheetName val="Table 4"/>
      <sheetName val="revised tab1&amp;2 (2)"/>
    </sheetNames>
    <sheetDataSet>
      <sheetData sheetId="0">
        <row r="12">
          <cell r="AA12">
            <v>892.55476699999997</v>
          </cell>
          <cell r="BC12">
            <v>3881.18795</v>
          </cell>
          <cell r="BD12">
            <v>3633.5287520000002</v>
          </cell>
        </row>
        <row r="14">
          <cell r="BC14">
            <v>38543.018293000001</v>
          </cell>
          <cell r="BD14">
            <v>35894.356097000004</v>
          </cell>
        </row>
        <row r="15">
          <cell r="BC15">
            <v>32753.010607</v>
          </cell>
          <cell r="BD15">
            <v>35339.784523000002</v>
          </cell>
        </row>
        <row r="23">
          <cell r="BC23">
            <v>21.245995000000001</v>
          </cell>
          <cell r="BD23">
            <v>41.310960000000001</v>
          </cell>
        </row>
        <row r="54">
          <cell r="BC54">
            <v>4359.8649930000001</v>
          </cell>
          <cell r="BD54">
            <v>4364.8649930000001</v>
          </cell>
        </row>
        <row r="68">
          <cell r="BC68">
            <v>307.48672199999999</v>
          </cell>
          <cell r="BD68">
            <v>284.83707600000002</v>
          </cell>
        </row>
        <row r="81">
          <cell r="BC81">
            <v>280.27978399999995</v>
          </cell>
          <cell r="BD81">
            <v>717.45360499999992</v>
          </cell>
        </row>
        <row r="93">
          <cell r="BC93">
            <v>588.662826</v>
          </cell>
          <cell r="BD93">
            <v>204.655305</v>
          </cell>
        </row>
        <row r="103">
          <cell r="BC103">
            <v>700.406474</v>
          </cell>
          <cell r="BD103">
            <v>664.44881499999997</v>
          </cell>
        </row>
        <row r="109">
          <cell r="BC109">
            <v>3097.814973</v>
          </cell>
          <cell r="BD109">
            <v>126.501693</v>
          </cell>
        </row>
        <row r="111">
          <cell r="BC111">
            <v>1775.4179409999999</v>
          </cell>
          <cell r="BD111">
            <v>1769.7670029999999</v>
          </cell>
        </row>
      </sheetData>
      <sheetData sheetId="1">
        <row r="10">
          <cell r="AA10">
            <v>10527.113737</v>
          </cell>
          <cell r="BC10">
            <v>14343.481530000001</v>
          </cell>
          <cell r="BD10">
            <v>14359.282212000002</v>
          </cell>
        </row>
        <row r="11">
          <cell r="BC11">
            <v>3872.0659999999998</v>
          </cell>
          <cell r="BD11">
            <v>5209.3919999999998</v>
          </cell>
        </row>
        <row r="13">
          <cell r="BC13">
            <v>4752.8999999999996</v>
          </cell>
          <cell r="BD13">
            <v>4731.8</v>
          </cell>
        </row>
        <row r="14">
          <cell r="BC14">
            <v>33615.669348999996</v>
          </cell>
          <cell r="BD14">
            <v>32591.121265999998</v>
          </cell>
        </row>
        <row r="17">
          <cell r="BC17">
            <v>12338.597168</v>
          </cell>
          <cell r="BD17">
            <v>11491.102188999999</v>
          </cell>
        </row>
        <row r="21">
          <cell r="BC21">
            <v>1497.0893699999999</v>
          </cell>
          <cell r="BD21">
            <v>1364.5962079999999</v>
          </cell>
        </row>
        <row r="56">
          <cell r="BC56">
            <v>4501.9539370000002</v>
          </cell>
          <cell r="BD56">
            <v>4863.4521999999997</v>
          </cell>
        </row>
        <row r="57">
          <cell r="BC57">
            <v>0</v>
          </cell>
          <cell r="BD57"/>
        </row>
        <row r="78">
          <cell r="BC78">
            <v>63.777391000000001</v>
          </cell>
          <cell r="BD78">
            <v>63.777391000000001</v>
          </cell>
        </row>
        <row r="86">
          <cell r="BC86">
            <v>323.21749399999999</v>
          </cell>
          <cell r="BD86">
            <v>511.77736099999993</v>
          </cell>
        </row>
        <row r="96">
          <cell r="BC96">
            <v>577.85757899999999</v>
          </cell>
          <cell r="BD96">
            <v>644.32378599999993</v>
          </cell>
        </row>
        <row r="102">
          <cell r="BC102">
            <v>93.041788999999994</v>
          </cell>
          <cell r="BD102">
            <v>110.868751</v>
          </cell>
        </row>
        <row r="116">
          <cell r="BC116">
            <v>5546.0230200000005</v>
          </cell>
          <cell r="BD116">
            <v>2406.6331760000003</v>
          </cell>
        </row>
        <row r="121">
          <cell r="BC121">
            <v>5875.7637199999999</v>
          </cell>
          <cell r="BD121">
            <v>5804.2510329999996</v>
          </cell>
        </row>
      </sheetData>
      <sheetData sheetId="2"/>
      <sheetData sheetId="3"/>
      <sheetData sheetId="4">
        <row r="12">
          <cell r="V12">
            <v>66469.165922999993</v>
          </cell>
        </row>
      </sheetData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 revised assets RBV"/>
      <sheetName val="Table 1 revised liab RBV"/>
      <sheetName val="Table2revised assets"/>
      <sheetName val="Table2revised liabilities"/>
      <sheetName val="Table3revised"/>
      <sheetName val="Table 4"/>
    </sheetNames>
    <sheetDataSet>
      <sheetData sheetId="0">
        <row r="37">
          <cell r="BC37">
            <v>1000</v>
          </cell>
          <cell r="BD37">
            <v>1000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rbv.gov.vu/index.php?option=com_content&amp;view=article&amp;id=397%3A2018-financial-and-economic-news&amp;catid=2%3Amonthly-financial-a-economic-news&amp;Itemid=73&amp;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ZI132"/>
  <sheetViews>
    <sheetView tabSelected="1" zoomScale="85" zoomScaleNormal="85" workbookViewId="0">
      <pane xSplit="3" ySplit="11" topLeftCell="HS34" activePane="bottomRight" state="frozen"/>
      <selection pane="topRight" activeCell="D1" sqref="D1"/>
      <selection pane="bottomLeft" activeCell="A12" sqref="A12"/>
      <selection pane="bottomRight" activeCell="HZ55" sqref="HZ55:HZ56"/>
    </sheetView>
  </sheetViews>
  <sheetFormatPr defaultColWidth="9.140625" defaultRowHeight="15" x14ac:dyDescent="0.25"/>
  <cols>
    <col min="1" max="1" width="27" style="10" customWidth="1"/>
    <col min="2" max="2" width="41.85546875" style="1" bestFit="1" customWidth="1"/>
    <col min="3" max="3" width="17.85546875" style="1" customWidth="1"/>
    <col min="4" max="4" width="9.140625" style="1" customWidth="1"/>
    <col min="5" max="8" width="9.140625" style="7" customWidth="1"/>
    <col min="9" max="14" width="9.140625" style="1" customWidth="1"/>
    <col min="15" max="15" width="9.140625" style="7" customWidth="1"/>
    <col min="16" max="107" width="9.140625" style="1" customWidth="1"/>
    <col min="108" max="108" width="9.140625" style="37" customWidth="1"/>
    <col min="109" max="147" width="9.140625" style="1" customWidth="1"/>
    <col min="148" max="192" width="9.140625" style="59"/>
    <col min="193" max="205" width="9.140625" style="1"/>
    <col min="206" max="206" width="8.7109375" style="1" bestFit="1" customWidth="1"/>
    <col min="207" max="207" width="8.7109375" style="1" customWidth="1"/>
    <col min="208" max="211" width="9.140625" style="1"/>
    <col min="212" max="212" width="11" style="7" customWidth="1"/>
    <col min="213" max="214" width="9.140625" style="7"/>
    <col min="215" max="215" width="8.7109375" style="1" bestFit="1" customWidth="1"/>
    <col min="216" max="217" width="9.140625" style="1"/>
    <col min="218" max="218" width="10.28515625" style="1" customWidth="1"/>
    <col min="219" max="219" width="9.7109375" style="1" customWidth="1"/>
    <col min="220" max="222" width="9.140625" style="1"/>
    <col min="223" max="223" width="9.85546875" style="1" customWidth="1"/>
    <col min="224" max="224" width="9.140625" style="1"/>
    <col min="225" max="225" width="11.140625" style="1" customWidth="1"/>
    <col min="226" max="226" width="10.28515625" style="1" customWidth="1"/>
    <col min="227" max="227" width="8.7109375" style="1" bestFit="1" customWidth="1"/>
    <col min="228" max="229" width="9.140625" style="1"/>
    <col min="230" max="230" width="8.7109375" style="1" bestFit="1" customWidth="1"/>
    <col min="231" max="16384" width="9.140625" style="1"/>
  </cols>
  <sheetData>
    <row r="1" spans="1:231 16183:16233" s="3" customFormat="1" ht="12.75" customHeight="1" x14ac:dyDescent="0.25">
      <c r="A1" s="15" t="s">
        <v>149</v>
      </c>
      <c r="B1" s="43" t="s">
        <v>150</v>
      </c>
      <c r="C1" s="38" t="s">
        <v>151</v>
      </c>
      <c r="E1" s="7"/>
      <c r="F1" s="7"/>
      <c r="G1" s="7"/>
      <c r="H1" s="7"/>
      <c r="O1" s="7"/>
      <c r="DD1" s="37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HD1" s="7"/>
      <c r="HE1" s="7"/>
      <c r="HF1" s="7"/>
      <c r="WZH1" s="4"/>
      <c r="WZI1" s="4"/>
    </row>
    <row r="2" spans="1:231 16183:16233" s="3" customFormat="1" x14ac:dyDescent="0.25">
      <c r="A2" s="14" t="s">
        <v>152</v>
      </c>
      <c r="B2" s="44" t="s">
        <v>153</v>
      </c>
      <c r="C2" s="39" t="s">
        <v>154</v>
      </c>
      <c r="E2" s="7"/>
      <c r="F2" s="7"/>
      <c r="G2" s="7"/>
      <c r="H2" s="7"/>
      <c r="O2" s="7"/>
      <c r="DD2" s="37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HD2" s="7"/>
      <c r="HE2" s="7"/>
      <c r="HF2" s="7"/>
      <c r="WZH2" s="4"/>
      <c r="WZI2" s="4"/>
    </row>
    <row r="3" spans="1:231 16183:16233" s="3" customFormat="1" ht="12.75" customHeight="1" x14ac:dyDescent="0.25">
      <c r="A3" s="14" t="s">
        <v>0</v>
      </c>
      <c r="B3" s="45" t="s">
        <v>63</v>
      </c>
      <c r="C3" s="40" t="s">
        <v>13</v>
      </c>
      <c r="E3" s="7"/>
      <c r="F3" s="7"/>
      <c r="G3" s="7"/>
      <c r="H3" s="7"/>
      <c r="O3" s="7"/>
      <c r="DD3" s="37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HD3" s="7"/>
      <c r="HE3" s="7"/>
      <c r="HF3" s="7"/>
      <c r="WZH3" s="4" t="s">
        <v>8</v>
      </c>
      <c r="WZI3" s="4">
        <v>0</v>
      </c>
    </row>
    <row r="4" spans="1:231 16183:16233" s="3" customFormat="1" x14ac:dyDescent="0.25">
      <c r="A4" s="14" t="s">
        <v>1</v>
      </c>
      <c r="B4" s="44" t="s">
        <v>195</v>
      </c>
      <c r="C4" s="39" t="s">
        <v>10</v>
      </c>
      <c r="E4" s="7"/>
      <c r="F4" s="7"/>
      <c r="G4" s="7"/>
      <c r="H4" s="7"/>
      <c r="O4" s="7"/>
      <c r="DD4" s="37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HD4" s="7"/>
      <c r="HE4" s="7"/>
      <c r="HF4" s="7"/>
      <c r="WZH4" s="4" t="s">
        <v>65</v>
      </c>
      <c r="WZI4" s="4">
        <v>3</v>
      </c>
    </row>
    <row r="5" spans="1:231 16183:16233" s="3" customFormat="1" ht="15.75" thickBot="1" x14ac:dyDescent="0.3">
      <c r="A5" s="14" t="s">
        <v>2</v>
      </c>
      <c r="B5" s="45" t="s">
        <v>50</v>
      </c>
      <c r="C5" s="40" t="s">
        <v>11</v>
      </c>
      <c r="E5" s="7"/>
      <c r="F5" s="7"/>
      <c r="G5" s="7"/>
      <c r="H5" s="7"/>
      <c r="O5" s="7"/>
      <c r="DD5" s="37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HD5" s="7"/>
      <c r="HE5" s="7"/>
      <c r="HF5" s="7"/>
      <c r="WZH5" s="4" t="s">
        <v>64</v>
      </c>
      <c r="WZI5" s="4">
        <v>6</v>
      </c>
    </row>
    <row r="6" spans="1:231 16183:16233" s="3" customFormat="1" x14ac:dyDescent="0.25">
      <c r="A6" s="15" t="s">
        <v>4</v>
      </c>
      <c r="B6" s="46">
        <v>6</v>
      </c>
      <c r="C6" s="41" t="str">
        <f>"Scale = "&amp;IF(B6=0,"Unit",(IF(B6=3,"Thousand",(IF(B6=6,"Million",(IF(B6=9,"Billion")))))))</f>
        <v>Scale = Million</v>
      </c>
      <c r="E6" s="7"/>
      <c r="F6" s="7"/>
      <c r="G6" s="7"/>
      <c r="H6" s="7"/>
      <c r="O6" s="7"/>
      <c r="DD6" s="37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HD6" s="7"/>
      <c r="HE6" s="7"/>
      <c r="HF6" s="7"/>
      <c r="WZH6" s="4"/>
      <c r="WZI6" s="4">
        <v>9</v>
      </c>
    </row>
    <row r="7" spans="1:231 16183:16233" s="3" customFormat="1" x14ac:dyDescent="0.25">
      <c r="A7" s="14" t="s">
        <v>3</v>
      </c>
      <c r="B7" s="45" t="s">
        <v>8</v>
      </c>
      <c r="C7" s="40" t="str">
        <f>"Frequency = "&amp;IF(B7="A","Annual",IF(B7="Q", "Quarterly", "Monthly"))</f>
        <v>Frequency = Monthly</v>
      </c>
      <c r="E7" s="7"/>
      <c r="F7" s="7"/>
      <c r="G7" s="7"/>
      <c r="H7" s="7"/>
      <c r="O7" s="7"/>
      <c r="DD7" s="7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HD7" s="7"/>
      <c r="HE7" s="7"/>
      <c r="HF7" s="7"/>
      <c r="WZH7" s="4"/>
      <c r="WZI7" s="4"/>
    </row>
    <row r="8" spans="1:231 16183:16233" s="3" customFormat="1" ht="15.75" thickBot="1" x14ac:dyDescent="0.3">
      <c r="A8" s="16" t="s">
        <v>9</v>
      </c>
      <c r="B8" s="47" t="s">
        <v>148</v>
      </c>
      <c r="C8" s="42" t="s">
        <v>12</v>
      </c>
      <c r="D8" s="2"/>
      <c r="E8" s="6"/>
      <c r="F8" s="6"/>
      <c r="G8" s="6"/>
      <c r="H8" s="6"/>
      <c r="I8" s="2"/>
      <c r="J8" s="2"/>
      <c r="K8" s="2"/>
      <c r="L8" s="2"/>
      <c r="M8" s="2"/>
      <c r="N8" s="2"/>
      <c r="O8" s="6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6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HD8" s="7"/>
      <c r="HE8" s="7"/>
      <c r="HF8" s="7"/>
      <c r="WZH8" s="4"/>
      <c r="WZI8" s="4"/>
    </row>
    <row r="9" spans="1:231 16183:16233" s="7" customFormat="1" ht="15.75" thickBot="1" x14ac:dyDescent="0.3">
      <c r="A9" s="17"/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WZH9" s="8"/>
      <c r="WZI9" s="8"/>
    </row>
    <row r="10" spans="1:231 16183:16233" s="37" customFormat="1" x14ac:dyDescent="0.25">
      <c r="A10" s="102" t="s">
        <v>7</v>
      </c>
      <c r="B10" s="103" t="s">
        <v>6</v>
      </c>
      <c r="C10" s="103" t="s">
        <v>5</v>
      </c>
      <c r="D10" s="11" t="s">
        <v>155</v>
      </c>
      <c r="E10" s="11" t="s">
        <v>156</v>
      </c>
      <c r="F10" s="11" t="s">
        <v>157</v>
      </c>
      <c r="G10" s="11" t="s">
        <v>158</v>
      </c>
      <c r="H10" s="11" t="s">
        <v>159</v>
      </c>
      <c r="I10" s="11" t="s">
        <v>160</v>
      </c>
      <c r="J10" s="11" t="s">
        <v>161</v>
      </c>
      <c r="K10" s="11" t="s">
        <v>162</v>
      </c>
      <c r="L10" s="11" t="s">
        <v>163</v>
      </c>
      <c r="M10" s="11" t="s">
        <v>164</v>
      </c>
      <c r="N10" s="11" t="s">
        <v>165</v>
      </c>
      <c r="O10" s="11" t="s">
        <v>166</v>
      </c>
      <c r="P10" s="11" t="s">
        <v>112</v>
      </c>
      <c r="Q10" s="11" t="s">
        <v>113</v>
      </c>
      <c r="R10" s="11" t="s">
        <v>114</v>
      </c>
      <c r="S10" s="11" t="s">
        <v>115</v>
      </c>
      <c r="T10" s="11" t="s">
        <v>116</v>
      </c>
      <c r="U10" s="11" t="s">
        <v>117</v>
      </c>
      <c r="V10" s="11" t="s">
        <v>118</v>
      </c>
      <c r="W10" s="11" t="s">
        <v>119</v>
      </c>
      <c r="X10" s="11" t="s">
        <v>120</v>
      </c>
      <c r="Y10" s="11" t="s">
        <v>99</v>
      </c>
      <c r="Z10" s="11" t="s">
        <v>100</v>
      </c>
      <c r="AA10" s="11" t="s">
        <v>101</v>
      </c>
      <c r="AB10" s="11" t="s">
        <v>121</v>
      </c>
      <c r="AC10" s="11" t="s">
        <v>122</v>
      </c>
      <c r="AD10" s="11" t="s">
        <v>123</v>
      </c>
      <c r="AE10" s="11" t="s">
        <v>124</v>
      </c>
      <c r="AF10" s="11" t="s">
        <v>125</v>
      </c>
      <c r="AG10" s="11" t="s">
        <v>126</v>
      </c>
      <c r="AH10" s="11" t="s">
        <v>127</v>
      </c>
      <c r="AI10" s="11" t="s">
        <v>128</v>
      </c>
      <c r="AJ10" s="11" t="s">
        <v>129</v>
      </c>
      <c r="AK10" s="11" t="s">
        <v>102</v>
      </c>
      <c r="AL10" s="11" t="s">
        <v>103</v>
      </c>
      <c r="AM10" s="11" t="s">
        <v>104</v>
      </c>
      <c r="AN10" s="11" t="s">
        <v>130</v>
      </c>
      <c r="AO10" s="11" t="s">
        <v>131</v>
      </c>
      <c r="AP10" s="11" t="s">
        <v>132</v>
      </c>
      <c r="AQ10" s="11" t="s">
        <v>133</v>
      </c>
      <c r="AR10" s="11" t="s">
        <v>134</v>
      </c>
      <c r="AS10" s="11" t="s">
        <v>135</v>
      </c>
      <c r="AT10" s="11" t="s">
        <v>136</v>
      </c>
      <c r="AU10" s="11" t="s">
        <v>137</v>
      </c>
      <c r="AV10" s="11" t="s">
        <v>138</v>
      </c>
      <c r="AW10" s="11" t="s">
        <v>105</v>
      </c>
      <c r="AX10" s="11" t="s">
        <v>106</v>
      </c>
      <c r="AY10" s="11" t="s">
        <v>107</v>
      </c>
      <c r="AZ10" s="11" t="s">
        <v>139</v>
      </c>
      <c r="BA10" s="11" t="s">
        <v>140</v>
      </c>
      <c r="BB10" s="11" t="s">
        <v>141</v>
      </c>
      <c r="BC10" s="11" t="s">
        <v>142</v>
      </c>
      <c r="BD10" s="11" t="s">
        <v>143</v>
      </c>
      <c r="BE10" s="11" t="s">
        <v>144</v>
      </c>
      <c r="BF10" s="11" t="s">
        <v>145</v>
      </c>
      <c r="BG10" s="11" t="s">
        <v>146</v>
      </c>
      <c r="BH10" s="11" t="s">
        <v>147</v>
      </c>
      <c r="BI10" s="11" t="s">
        <v>108</v>
      </c>
      <c r="BJ10" s="11" t="s">
        <v>109</v>
      </c>
      <c r="BK10" s="11" t="s">
        <v>110</v>
      </c>
      <c r="BL10" s="11" t="s">
        <v>66</v>
      </c>
      <c r="BM10" s="11" t="s">
        <v>67</v>
      </c>
      <c r="BN10" s="11" t="s">
        <v>68</v>
      </c>
      <c r="BO10" s="11" t="s">
        <v>69</v>
      </c>
      <c r="BP10" s="11" t="s">
        <v>70</v>
      </c>
      <c r="BQ10" s="11" t="s">
        <v>71</v>
      </c>
      <c r="BR10" s="11" t="s">
        <v>72</v>
      </c>
      <c r="BS10" s="11" t="s">
        <v>73</v>
      </c>
      <c r="BT10" s="11" t="s">
        <v>74</v>
      </c>
      <c r="BU10" s="11" t="s">
        <v>75</v>
      </c>
      <c r="BV10" s="11" t="s">
        <v>76</v>
      </c>
      <c r="BW10" s="11" t="s">
        <v>77</v>
      </c>
      <c r="BX10" s="11" t="s">
        <v>78</v>
      </c>
      <c r="BY10" s="11" t="s">
        <v>79</v>
      </c>
      <c r="BZ10" s="11" t="s">
        <v>80</v>
      </c>
      <c r="CA10" s="11" t="s">
        <v>81</v>
      </c>
      <c r="CB10" s="11" t="s">
        <v>82</v>
      </c>
      <c r="CC10" s="11" t="s">
        <v>83</v>
      </c>
      <c r="CD10" s="11" t="s">
        <v>84</v>
      </c>
      <c r="CE10" s="11" t="s">
        <v>85</v>
      </c>
      <c r="CF10" s="11" t="s">
        <v>86</v>
      </c>
      <c r="CG10" s="11" t="s">
        <v>87</v>
      </c>
      <c r="CH10" s="11" t="s">
        <v>88</v>
      </c>
      <c r="CI10" s="11" t="s">
        <v>89</v>
      </c>
      <c r="CJ10" s="11" t="s">
        <v>51</v>
      </c>
      <c r="CK10" s="11" t="s">
        <v>52</v>
      </c>
      <c r="CL10" s="11" t="s">
        <v>53</v>
      </c>
      <c r="CM10" s="11" t="s">
        <v>54</v>
      </c>
      <c r="CN10" s="11" t="s">
        <v>55</v>
      </c>
      <c r="CO10" s="11" t="s">
        <v>56</v>
      </c>
      <c r="CP10" s="11" t="s">
        <v>57</v>
      </c>
      <c r="CQ10" s="11" t="s">
        <v>58</v>
      </c>
      <c r="CR10" s="11" t="s">
        <v>59</v>
      </c>
      <c r="CS10" s="11" t="s">
        <v>60</v>
      </c>
      <c r="CT10" s="11" t="s">
        <v>61</v>
      </c>
      <c r="CU10" s="11" t="s">
        <v>62</v>
      </c>
      <c r="CV10" s="11" t="s">
        <v>14</v>
      </c>
      <c r="CW10" s="11" t="s">
        <v>17</v>
      </c>
      <c r="CX10" s="11" t="s">
        <v>47</v>
      </c>
      <c r="CY10" s="11" t="s">
        <v>44</v>
      </c>
      <c r="CZ10" s="11" t="s">
        <v>41</v>
      </c>
      <c r="DA10" s="11" t="s">
        <v>38</v>
      </c>
      <c r="DB10" s="11" t="s">
        <v>35</v>
      </c>
      <c r="DC10" s="11" t="s">
        <v>32</v>
      </c>
      <c r="DD10" s="11" t="s">
        <v>29</v>
      </c>
      <c r="DE10" s="11" t="s">
        <v>23</v>
      </c>
      <c r="DF10" s="11" t="s">
        <v>20</v>
      </c>
      <c r="DG10" s="11" t="s">
        <v>26</v>
      </c>
      <c r="DH10" s="11" t="s">
        <v>15</v>
      </c>
      <c r="DI10" s="11" t="s">
        <v>18</v>
      </c>
      <c r="DJ10" s="11" t="s">
        <v>48</v>
      </c>
      <c r="DK10" s="11" t="s">
        <v>45</v>
      </c>
      <c r="DL10" s="11" t="s">
        <v>42</v>
      </c>
      <c r="DM10" s="11" t="s">
        <v>39</v>
      </c>
      <c r="DN10" s="104" t="s">
        <v>36</v>
      </c>
      <c r="DO10" s="11" t="s">
        <v>33</v>
      </c>
      <c r="DP10" s="11" t="s">
        <v>30</v>
      </c>
      <c r="DQ10" s="11" t="s">
        <v>24</v>
      </c>
      <c r="DR10" s="11" t="s">
        <v>21</v>
      </c>
      <c r="DS10" s="11" t="s">
        <v>27</v>
      </c>
      <c r="DT10" s="11" t="s">
        <v>16</v>
      </c>
      <c r="DU10" s="11" t="s">
        <v>19</v>
      </c>
      <c r="DV10" s="11" t="s">
        <v>49</v>
      </c>
      <c r="DW10" s="11" t="s">
        <v>46</v>
      </c>
      <c r="DX10" s="11" t="s">
        <v>43</v>
      </c>
      <c r="DY10" s="11" t="s">
        <v>40</v>
      </c>
      <c r="DZ10" s="11" t="s">
        <v>37</v>
      </c>
      <c r="EA10" s="11" t="s">
        <v>34</v>
      </c>
      <c r="EB10" s="11" t="s">
        <v>31</v>
      </c>
      <c r="EC10" s="11" t="s">
        <v>25</v>
      </c>
      <c r="ED10" s="11" t="s">
        <v>22</v>
      </c>
      <c r="EE10" s="11" t="s">
        <v>28</v>
      </c>
      <c r="EF10" s="11" t="s">
        <v>90</v>
      </c>
      <c r="EG10" s="11" t="s">
        <v>91</v>
      </c>
      <c r="EH10" s="11" t="s">
        <v>92</v>
      </c>
      <c r="EI10" s="11" t="s">
        <v>93</v>
      </c>
      <c r="EJ10" s="11" t="s">
        <v>94</v>
      </c>
      <c r="EK10" s="11" t="s">
        <v>95</v>
      </c>
      <c r="EL10" s="11" t="s">
        <v>96</v>
      </c>
      <c r="EM10" s="11" t="s">
        <v>97</v>
      </c>
      <c r="EN10" s="11" t="s">
        <v>98</v>
      </c>
      <c r="EO10" s="11" t="s">
        <v>111</v>
      </c>
      <c r="EP10" s="11" t="s">
        <v>167</v>
      </c>
      <c r="EQ10" s="11" t="s">
        <v>168</v>
      </c>
      <c r="ER10" s="58" t="s">
        <v>169</v>
      </c>
      <c r="ES10" s="58" t="s">
        <v>170</v>
      </c>
      <c r="ET10" s="58" t="s">
        <v>171</v>
      </c>
      <c r="EU10" s="58" t="s">
        <v>172</v>
      </c>
      <c r="EV10" s="58" t="s">
        <v>173</v>
      </c>
      <c r="EW10" s="58" t="s">
        <v>174</v>
      </c>
      <c r="EX10" s="58" t="s">
        <v>175</v>
      </c>
      <c r="EY10" s="58" t="s">
        <v>176</v>
      </c>
      <c r="EZ10" s="58" t="s">
        <v>177</v>
      </c>
      <c r="FA10" s="58" t="s">
        <v>178</v>
      </c>
      <c r="FB10" s="58" t="s">
        <v>179</v>
      </c>
      <c r="FC10" s="58" t="s">
        <v>180</v>
      </c>
      <c r="FD10" s="58" t="s">
        <v>181</v>
      </c>
      <c r="FE10" s="58" t="s">
        <v>182</v>
      </c>
      <c r="FF10" s="58" t="s">
        <v>183</v>
      </c>
      <c r="FG10" s="58" t="s">
        <v>184</v>
      </c>
      <c r="FH10" s="58" t="s">
        <v>185</v>
      </c>
      <c r="FI10" s="58" t="s">
        <v>186</v>
      </c>
      <c r="FJ10" s="58" t="s">
        <v>187</v>
      </c>
      <c r="FK10" s="58" t="s">
        <v>188</v>
      </c>
      <c r="FL10" s="58" t="s">
        <v>189</v>
      </c>
      <c r="FM10" s="58" t="s">
        <v>190</v>
      </c>
      <c r="FN10" s="58" t="s">
        <v>191</v>
      </c>
      <c r="FO10" s="58" t="s">
        <v>192</v>
      </c>
      <c r="FP10" s="58" t="s">
        <v>277</v>
      </c>
      <c r="FQ10" s="58" t="s">
        <v>278</v>
      </c>
      <c r="FR10" s="58" t="s">
        <v>279</v>
      </c>
      <c r="FS10" s="58" t="s">
        <v>280</v>
      </c>
      <c r="FT10" s="58" t="s">
        <v>281</v>
      </c>
      <c r="FU10" s="58" t="s">
        <v>282</v>
      </c>
      <c r="FV10" s="58" t="s">
        <v>283</v>
      </c>
      <c r="FW10" s="58" t="s">
        <v>284</v>
      </c>
      <c r="FX10" s="58" t="s">
        <v>285</v>
      </c>
      <c r="FY10" s="58" t="s">
        <v>275</v>
      </c>
      <c r="FZ10" s="58" t="s">
        <v>276</v>
      </c>
      <c r="GA10" s="58" t="s">
        <v>286</v>
      </c>
      <c r="GB10" s="58" t="s">
        <v>287</v>
      </c>
      <c r="GC10" s="58" t="s">
        <v>288</v>
      </c>
      <c r="GD10" s="58" t="s">
        <v>289</v>
      </c>
      <c r="GE10" s="58" t="s">
        <v>290</v>
      </c>
      <c r="GF10" s="58" t="s">
        <v>291</v>
      </c>
      <c r="GG10" s="58" t="s">
        <v>292</v>
      </c>
      <c r="GH10" s="58" t="s">
        <v>293</v>
      </c>
      <c r="GI10" s="58" t="s">
        <v>294</v>
      </c>
      <c r="GJ10" s="58" t="s">
        <v>295</v>
      </c>
      <c r="GK10" s="58" t="s">
        <v>296</v>
      </c>
      <c r="GL10" s="58" t="s">
        <v>297</v>
      </c>
      <c r="GM10" s="58" t="s">
        <v>298</v>
      </c>
      <c r="GN10" s="58" t="s">
        <v>299</v>
      </c>
      <c r="GO10" s="58" t="s">
        <v>300</v>
      </c>
      <c r="GP10" s="58" t="s">
        <v>301</v>
      </c>
      <c r="GQ10" s="58" t="s">
        <v>302</v>
      </c>
      <c r="GR10" s="58" t="s">
        <v>303</v>
      </c>
      <c r="GS10" s="58" t="s">
        <v>304</v>
      </c>
      <c r="GT10" s="58" t="s">
        <v>305</v>
      </c>
      <c r="GU10" s="58" t="s">
        <v>306</v>
      </c>
      <c r="GV10" s="58" t="s">
        <v>307</v>
      </c>
      <c r="GW10" s="58" t="s">
        <v>308</v>
      </c>
      <c r="GX10" s="58" t="s">
        <v>309</v>
      </c>
      <c r="GY10" s="58" t="s">
        <v>310</v>
      </c>
      <c r="GZ10" s="58" t="s">
        <v>312</v>
      </c>
      <c r="HA10" s="58" t="s">
        <v>313</v>
      </c>
      <c r="HB10" s="58" t="s">
        <v>314</v>
      </c>
      <c r="HC10" s="58" t="s">
        <v>315</v>
      </c>
      <c r="HD10" s="144" t="s">
        <v>316</v>
      </c>
      <c r="HE10" s="144" t="s">
        <v>317</v>
      </c>
      <c r="HF10" s="144" t="s">
        <v>318</v>
      </c>
      <c r="HG10" s="144" t="s">
        <v>319</v>
      </c>
      <c r="HH10" s="144" t="s">
        <v>320</v>
      </c>
      <c r="HI10" s="144" t="s">
        <v>321</v>
      </c>
      <c r="HJ10" s="144" t="s">
        <v>322</v>
      </c>
      <c r="HK10" s="144" t="s">
        <v>323</v>
      </c>
      <c r="HL10" s="144" t="s">
        <v>324</v>
      </c>
      <c r="HM10" s="144" t="s">
        <v>325</v>
      </c>
      <c r="HN10" s="144" t="s">
        <v>326</v>
      </c>
      <c r="HO10" s="144" t="s">
        <v>327</v>
      </c>
      <c r="HP10" s="144" t="s">
        <v>328</v>
      </c>
      <c r="HQ10" s="144" t="s">
        <v>329</v>
      </c>
      <c r="HR10" s="144" t="s">
        <v>330</v>
      </c>
      <c r="HS10" s="144" t="s">
        <v>331</v>
      </c>
      <c r="HT10" s="144" t="s">
        <v>332</v>
      </c>
      <c r="HU10" s="144" t="s">
        <v>333</v>
      </c>
      <c r="HV10" s="144" t="s">
        <v>334</v>
      </c>
      <c r="HW10" s="144" t="s">
        <v>335</v>
      </c>
      <c r="WXK10" s="105"/>
      <c r="WXL10" s="105"/>
    </row>
    <row r="11" spans="1:231 16183:16233" s="110" customFormat="1" x14ac:dyDescent="0.25">
      <c r="A11" s="106"/>
      <c r="B11" s="107" t="s">
        <v>196</v>
      </c>
      <c r="C11" s="106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9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</row>
    <row r="12" spans="1:231 16183:16233" s="37" customFormat="1" x14ac:dyDescent="0.25">
      <c r="A12" s="32"/>
      <c r="B12" s="33" t="s">
        <v>193</v>
      </c>
      <c r="C12" s="32"/>
      <c r="D12" s="34"/>
      <c r="E12" s="34"/>
      <c r="F12" s="34"/>
      <c r="G12" s="34"/>
      <c r="H12" s="34"/>
      <c r="I12" s="35"/>
      <c r="J12" s="34"/>
      <c r="K12" s="34"/>
      <c r="L12" s="34"/>
      <c r="M12" s="34"/>
      <c r="N12" s="34"/>
      <c r="O12" s="34"/>
      <c r="P12" s="34"/>
      <c r="Q12" s="34"/>
      <c r="R12" s="34"/>
      <c r="S12" s="35"/>
      <c r="T12" s="34"/>
      <c r="U12" s="34"/>
      <c r="V12" s="34"/>
      <c r="W12" s="34"/>
      <c r="X12" s="34"/>
      <c r="Y12" s="34"/>
      <c r="Z12" s="34"/>
      <c r="AA12" s="34"/>
      <c r="AB12" s="34"/>
      <c r="AC12" s="35"/>
      <c r="AD12" s="34"/>
      <c r="AE12" s="34"/>
      <c r="AF12" s="34"/>
      <c r="AG12" s="34"/>
      <c r="AH12" s="34"/>
      <c r="AI12" s="34"/>
      <c r="AJ12" s="34"/>
      <c r="AK12" s="34"/>
      <c r="AL12" s="34"/>
      <c r="AM12" s="35"/>
      <c r="AN12" s="34"/>
      <c r="AO12" s="34"/>
      <c r="AP12" s="34"/>
      <c r="AQ12" s="34"/>
      <c r="AR12" s="34"/>
      <c r="AS12" s="34"/>
      <c r="AT12" s="34"/>
      <c r="AU12" s="34"/>
      <c r="AV12" s="34"/>
      <c r="AW12" s="35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5"/>
      <c r="BO12" s="35"/>
      <c r="BP12" s="35"/>
      <c r="BQ12" s="35"/>
      <c r="BR12" s="35"/>
      <c r="BS12" s="35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83"/>
      <c r="DO12" s="34"/>
      <c r="DP12" s="34"/>
      <c r="DQ12" s="34"/>
      <c r="DR12" s="36"/>
      <c r="DS12" s="35"/>
      <c r="DT12" s="36"/>
      <c r="DU12" s="36"/>
      <c r="DV12" s="36"/>
      <c r="DW12" s="36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60"/>
      <c r="ES12" s="60"/>
      <c r="ET12" s="60"/>
      <c r="EU12" s="60"/>
      <c r="EV12" s="60"/>
      <c r="EW12" s="60"/>
      <c r="EX12" s="61"/>
      <c r="EY12" s="60"/>
      <c r="EZ12" s="62"/>
      <c r="FA12" s="61"/>
      <c r="FB12" s="61"/>
      <c r="FC12" s="61"/>
      <c r="FD12" s="61"/>
      <c r="FE12" s="62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HD12" s="7"/>
      <c r="HE12" s="7"/>
      <c r="HF12" s="7"/>
    </row>
    <row r="13" spans="1:231 16183:16233" x14ac:dyDescent="0.25">
      <c r="A13" s="70" t="s">
        <v>231</v>
      </c>
      <c r="B13" s="48" t="s">
        <v>197</v>
      </c>
      <c r="C13" s="70" t="s">
        <v>231</v>
      </c>
      <c r="D13" s="20">
        <v>6726.9272930000006</v>
      </c>
      <c r="E13" s="92">
        <v>6757.7357350000002</v>
      </c>
      <c r="F13" s="92">
        <v>6824.2361940000001</v>
      </c>
      <c r="G13" s="92">
        <v>6959.6428839999999</v>
      </c>
      <c r="H13" s="92">
        <v>7047.7898560000003</v>
      </c>
      <c r="I13" s="22">
        <v>7084.0852329999998</v>
      </c>
      <c r="J13" s="20">
        <v>7243.1188439999996</v>
      </c>
      <c r="K13" s="20">
        <v>7272.3565529999996</v>
      </c>
      <c r="L13" s="20">
        <v>7342.2574349999995</v>
      </c>
      <c r="M13" s="20">
        <v>7405.3325439999999</v>
      </c>
      <c r="N13" s="20">
        <v>7450.2621319999998</v>
      </c>
      <c r="O13" s="80">
        <v>7595.5641410000007</v>
      </c>
      <c r="P13" s="20">
        <v>7838.3779450000002</v>
      </c>
      <c r="Q13" s="20">
        <v>7909.935082</v>
      </c>
      <c r="R13" s="20">
        <v>7993.8480319999999</v>
      </c>
      <c r="S13" s="22">
        <v>8047.4420420000006</v>
      </c>
      <c r="T13" s="20">
        <v>8330.812625999999</v>
      </c>
      <c r="U13" s="20">
        <v>9415.1397059999999</v>
      </c>
      <c r="V13" s="80">
        <v>9887.5525809999999</v>
      </c>
      <c r="W13" s="80">
        <v>10038.671493</v>
      </c>
      <c r="X13" s="20">
        <v>10205.030916</v>
      </c>
      <c r="Y13" s="20">
        <v>10744.588881</v>
      </c>
      <c r="Z13" s="80">
        <v>10880.355057999999</v>
      </c>
      <c r="AA13" s="80">
        <v>11194.896242999999</v>
      </c>
      <c r="AB13" s="20">
        <v>11123.881904</v>
      </c>
      <c r="AC13" s="22">
        <v>11032.500983</v>
      </c>
      <c r="AD13" s="20">
        <v>10988.892186999999</v>
      </c>
      <c r="AE13" s="20">
        <v>10934.112445999999</v>
      </c>
      <c r="AF13" s="20">
        <v>10905.216377999999</v>
      </c>
      <c r="AG13" s="20">
        <v>11051.159807</v>
      </c>
      <c r="AH13" s="20">
        <v>11029.785346000001</v>
      </c>
      <c r="AI13" s="20">
        <v>11334.343998999999</v>
      </c>
      <c r="AJ13" s="20">
        <v>11241.684437</v>
      </c>
      <c r="AK13" s="20">
        <v>11490.286208</v>
      </c>
      <c r="AL13" s="20">
        <v>11619.344408999999</v>
      </c>
      <c r="AM13" s="22">
        <v>11939.474443999999</v>
      </c>
      <c r="AN13" s="20">
        <v>11828.10794</v>
      </c>
      <c r="AO13" s="20">
        <v>11726.424154</v>
      </c>
      <c r="AP13" s="20">
        <v>11745.037289</v>
      </c>
      <c r="AQ13" s="20">
        <v>12745.81676</v>
      </c>
      <c r="AR13" s="20">
        <v>12688.730713000001</v>
      </c>
      <c r="AS13" s="20">
        <v>11827.269377000001</v>
      </c>
      <c r="AT13" s="20">
        <v>11971.429962</v>
      </c>
      <c r="AU13" s="20">
        <v>12430.335159</v>
      </c>
      <c r="AV13" s="20">
        <v>12300.118013000001</v>
      </c>
      <c r="AW13" s="22">
        <v>11992.586522</v>
      </c>
      <c r="AX13" s="20">
        <v>12006.982191000001</v>
      </c>
      <c r="AY13" s="20">
        <v>12979.034995999999</v>
      </c>
      <c r="AZ13" s="20">
        <v>12700.789201</v>
      </c>
      <c r="BA13" s="20">
        <v>12580.136682</v>
      </c>
      <c r="BB13" s="20">
        <v>12238.684019999999</v>
      </c>
      <c r="BC13" s="20">
        <v>11843.866312</v>
      </c>
      <c r="BD13" s="20">
        <v>11776.457364</v>
      </c>
      <c r="BE13" s="20">
        <v>12824.395591</v>
      </c>
      <c r="BF13" s="20">
        <v>12664.196246</v>
      </c>
      <c r="BG13" s="20">
        <v>12587.803254999999</v>
      </c>
      <c r="BH13" s="20">
        <v>15276.567611</v>
      </c>
      <c r="BI13" s="20">
        <v>15075.787699</v>
      </c>
      <c r="BJ13" s="20">
        <v>15124.590295000002</v>
      </c>
      <c r="BK13" s="20">
        <v>14554.3117</v>
      </c>
      <c r="BL13" s="20">
        <v>14777.763461</v>
      </c>
      <c r="BM13" s="20">
        <v>15151.620456000001</v>
      </c>
      <c r="BN13" s="22">
        <v>14986.171815</v>
      </c>
      <c r="BO13" s="22">
        <v>14826.344374</v>
      </c>
      <c r="BP13" s="22">
        <v>15033.351699999999</v>
      </c>
      <c r="BQ13" s="22">
        <v>15507.855020999999</v>
      </c>
      <c r="BR13" s="22">
        <v>15364.49655</v>
      </c>
      <c r="BS13" s="22">
        <v>15392.912612999999</v>
      </c>
      <c r="BT13" s="20">
        <v>15311.952085000001</v>
      </c>
      <c r="BU13" s="20">
        <v>15257.050561</v>
      </c>
      <c r="BV13" s="20">
        <v>15186.707993999999</v>
      </c>
      <c r="BW13" s="20">
        <v>15035.117964999999</v>
      </c>
      <c r="BX13" s="20">
        <v>14868.363355</v>
      </c>
      <c r="BY13" s="20">
        <v>15068.271140000001</v>
      </c>
      <c r="BZ13" s="20">
        <v>15171.070486000001</v>
      </c>
      <c r="CA13" s="20">
        <v>15111.208172000001</v>
      </c>
      <c r="CB13" s="20">
        <v>15235.151699</v>
      </c>
      <c r="CC13" s="20">
        <v>15369.288199000001</v>
      </c>
      <c r="CD13" s="20">
        <v>15460.669844</v>
      </c>
      <c r="CE13" s="20">
        <v>15607.792955999999</v>
      </c>
      <c r="CF13" s="20">
        <v>15619.796054999999</v>
      </c>
      <c r="CG13" s="20">
        <v>16596.440785999999</v>
      </c>
      <c r="CH13" s="20">
        <v>16323.876071000001</v>
      </c>
      <c r="CI13" s="20">
        <v>16258.660769</v>
      </c>
      <c r="CJ13" s="20">
        <v>16411.655029999998</v>
      </c>
      <c r="CK13" s="20">
        <v>16717.513290999999</v>
      </c>
      <c r="CL13" s="20">
        <v>16449.139309000002</v>
      </c>
      <c r="CM13" s="20">
        <v>16595.199986</v>
      </c>
      <c r="CN13" s="20">
        <v>16653.066943999998</v>
      </c>
      <c r="CO13" s="20">
        <v>16956.203097000001</v>
      </c>
      <c r="CP13" s="20">
        <v>16890.628924000001</v>
      </c>
      <c r="CQ13" s="20">
        <v>17451.290618999999</v>
      </c>
      <c r="CR13" s="20">
        <v>16983.830260999999</v>
      </c>
      <c r="CS13" s="20">
        <v>17025.293674999997</v>
      </c>
      <c r="CT13" s="20">
        <v>16930.074623</v>
      </c>
      <c r="CU13" s="20">
        <v>16713.58007</v>
      </c>
      <c r="CV13" s="20">
        <v>16610.294241</v>
      </c>
      <c r="CW13" s="20">
        <v>16495.797398999999</v>
      </c>
      <c r="CX13" s="20">
        <v>16629.653966000002</v>
      </c>
      <c r="CY13" s="20">
        <v>16721.412276999999</v>
      </c>
      <c r="CZ13" s="20">
        <v>16439.883876</v>
      </c>
      <c r="DA13" s="20">
        <v>16722.621347</v>
      </c>
      <c r="DB13" s="20">
        <v>16805.796567000001</v>
      </c>
      <c r="DC13" s="20">
        <v>16883.001795</v>
      </c>
      <c r="DD13" s="116">
        <v>16669.172963000001</v>
      </c>
      <c r="DE13" s="116">
        <v>16672.080700999999</v>
      </c>
      <c r="DF13" s="116">
        <v>17417.055312</v>
      </c>
      <c r="DG13" s="116">
        <v>17436.344668000002</v>
      </c>
      <c r="DH13" s="116">
        <v>17591.450181</v>
      </c>
      <c r="DI13" s="116">
        <v>17096.147628999999</v>
      </c>
      <c r="DJ13" s="116">
        <v>17006.527667000002</v>
      </c>
      <c r="DK13" s="116">
        <v>16653.797591999999</v>
      </c>
      <c r="DL13" s="116">
        <v>17097.308712999999</v>
      </c>
      <c r="DM13" s="117">
        <v>17746.291355000001</v>
      </c>
      <c r="DN13" s="96">
        <v>17428.438558000002</v>
      </c>
      <c r="DO13" s="116">
        <v>17411.987872999998</v>
      </c>
      <c r="DP13" s="116">
        <v>17927.565071000001</v>
      </c>
      <c r="DQ13" s="116">
        <v>18676.727200000001</v>
      </c>
      <c r="DR13" s="118">
        <v>18919.765683000001</v>
      </c>
      <c r="DS13" s="119">
        <v>18900.066756</v>
      </c>
      <c r="DT13" s="21">
        <v>19550.172577000001</v>
      </c>
      <c r="DU13" s="21">
        <v>19332.760757</v>
      </c>
      <c r="DV13" s="21">
        <v>20167.608112999998</v>
      </c>
      <c r="DW13" s="21">
        <v>20653.265405999999</v>
      </c>
      <c r="DX13" s="20">
        <v>21392.743856999998</v>
      </c>
      <c r="DY13" s="20">
        <v>28478.806490999996</v>
      </c>
      <c r="DZ13" s="20">
        <v>28822.985806000001</v>
      </c>
      <c r="EA13" s="20">
        <v>29163.039003999998</v>
      </c>
      <c r="EB13" s="20">
        <v>29289.404256000002</v>
      </c>
      <c r="EC13" s="20">
        <v>30122.877827999997</v>
      </c>
      <c r="ED13" s="20">
        <v>29817.312146999997</v>
      </c>
      <c r="EE13" s="20">
        <v>29755.813597</v>
      </c>
      <c r="EF13" s="20">
        <v>29800.195586000002</v>
      </c>
      <c r="EG13" s="20">
        <v>29731.491558000002</v>
      </c>
      <c r="EH13" s="20">
        <v>29649.884460999998</v>
      </c>
      <c r="EI13" s="20">
        <v>30412.365381000003</v>
      </c>
      <c r="EJ13" s="20">
        <v>31016.762417000002</v>
      </c>
      <c r="EK13" s="20">
        <v>33132.164176999999</v>
      </c>
      <c r="EL13" s="20">
        <v>34119.555483000004</v>
      </c>
      <c r="EM13" s="20">
        <v>33851.208852999996</v>
      </c>
      <c r="EN13" s="20">
        <v>34038.624603999997</v>
      </c>
      <c r="EO13" s="20">
        <v>34108.105920999995</v>
      </c>
      <c r="EP13" s="20">
        <v>33568.36217</v>
      </c>
      <c r="EQ13" s="20">
        <v>33495.367183999995</v>
      </c>
      <c r="ER13" s="64">
        <v>33439.103952999998</v>
      </c>
      <c r="ES13" s="64">
        <v>33825.887899000001</v>
      </c>
      <c r="ET13" s="64">
        <v>33379.196262999998</v>
      </c>
      <c r="EU13" s="64">
        <v>33516.220453999995</v>
      </c>
      <c r="EV13" s="64">
        <v>34803.923720999999</v>
      </c>
      <c r="EW13" s="64">
        <v>35871.100756000007</v>
      </c>
      <c r="EX13" s="65">
        <v>37673.850261</v>
      </c>
      <c r="EY13" s="64">
        <v>39936.536498000001</v>
      </c>
      <c r="EZ13" s="66">
        <v>40770.015595999997</v>
      </c>
      <c r="FA13" s="65">
        <v>42046.812666999998</v>
      </c>
      <c r="FB13" s="65">
        <v>41648.614932999997</v>
      </c>
      <c r="FC13" s="65">
        <v>42471.963623000003</v>
      </c>
      <c r="FD13" s="65">
        <v>42610.400000000001</v>
      </c>
      <c r="FE13" s="59">
        <v>43563.3</v>
      </c>
      <c r="FF13" s="59">
        <v>43656.800000000003</v>
      </c>
      <c r="FG13" s="59">
        <v>43623.6</v>
      </c>
      <c r="FH13" s="59">
        <v>43623.610355999997</v>
      </c>
      <c r="FI13" s="59">
        <v>43353.508756000003</v>
      </c>
      <c r="FJ13" s="59">
        <v>43978.972685000001</v>
      </c>
      <c r="FK13" s="57">
        <v>44992.632507999995</v>
      </c>
      <c r="FL13" s="59">
        <v>44942.742748999997</v>
      </c>
      <c r="FM13" s="59">
        <v>44784.221104999997</v>
      </c>
      <c r="FN13" s="59">
        <v>45264.564643999998</v>
      </c>
      <c r="FO13" s="59">
        <v>47857.404439999998</v>
      </c>
      <c r="FP13" s="59">
        <v>49124.605048999998</v>
      </c>
      <c r="FQ13" s="59">
        <v>48601.032006000001</v>
      </c>
      <c r="FR13" s="59">
        <v>49222.310368999999</v>
      </c>
      <c r="FS13" s="59">
        <v>49740.998044</v>
      </c>
      <c r="FT13" s="59">
        <v>51507.190307000004</v>
      </c>
      <c r="FU13" s="59">
        <v>52937.718982999999</v>
      </c>
      <c r="FV13" s="59">
        <v>52213.158765</v>
      </c>
      <c r="FW13" s="59">
        <v>53668.187648000006</v>
      </c>
      <c r="FX13" s="59">
        <v>53491.246121000004</v>
      </c>
      <c r="FY13" s="59">
        <v>55509.895113999999</v>
      </c>
      <c r="FZ13" s="59">
        <f t="shared" ref="FZ13:GE13" si="0">FZ14+FZ15</f>
        <v>56665.204815999998</v>
      </c>
      <c r="GA13" s="59">
        <v>58475.426467999998</v>
      </c>
      <c r="GB13" s="140">
        <v>60325.181637000002</v>
      </c>
      <c r="GC13" s="140">
        <v>60555.742824000001</v>
      </c>
      <c r="GD13" s="140">
        <f t="shared" si="0"/>
        <v>59332.047876000004</v>
      </c>
      <c r="GE13" s="140">
        <f t="shared" si="0"/>
        <v>58993.153376999995</v>
      </c>
      <c r="GF13" s="140">
        <f t="shared" ref="GF13" si="1">GF14+GF15</f>
        <v>59817.442986000002</v>
      </c>
      <c r="GG13" s="140">
        <v>61395.214160999996</v>
      </c>
      <c r="GH13" s="140">
        <v>61363.277837000001</v>
      </c>
      <c r="GI13" s="140">
        <v>61939.567536000002</v>
      </c>
      <c r="GJ13" s="140">
        <v>61885.932208000006</v>
      </c>
      <c r="GK13" s="140">
        <v>63925.040773000008</v>
      </c>
      <c r="GL13" s="140">
        <v>63845.739033999998</v>
      </c>
      <c r="GM13" s="140">
        <v>66029.408284999998</v>
      </c>
      <c r="GN13" s="140">
        <v>65792.407926</v>
      </c>
      <c r="GO13" s="140">
        <v>66097.686651000011</v>
      </c>
      <c r="GP13" s="140">
        <v>64759.304633</v>
      </c>
      <c r="GQ13" s="140">
        <v>64320.965228000001</v>
      </c>
      <c r="GR13" s="140">
        <v>65166.343613999998</v>
      </c>
      <c r="GS13" s="140">
        <v>66593.876164000001</v>
      </c>
      <c r="GT13" s="140">
        <v>67361.720689999987</v>
      </c>
      <c r="GU13" s="140">
        <v>69729.700186999995</v>
      </c>
      <c r="GV13" s="140">
        <v>73420.796749000001</v>
      </c>
      <c r="GW13" s="140">
        <v>73945.134100999989</v>
      </c>
      <c r="GX13" s="140">
        <v>74085.890016999998</v>
      </c>
      <c r="GY13" s="140">
        <v>74257.613049000007</v>
      </c>
      <c r="GZ13" s="140">
        <v>75568.165776999987</v>
      </c>
      <c r="HA13" s="140">
        <v>75431.992030999987</v>
      </c>
      <c r="HB13" s="140">
        <v>75683.494896000004</v>
      </c>
      <c r="HC13" s="140">
        <v>75892.763995000001</v>
      </c>
      <c r="HD13" s="140">
        <v>75777.534962999998</v>
      </c>
      <c r="HE13" s="140">
        <v>75732.909314999997</v>
      </c>
      <c r="HF13" s="140">
        <v>75460.209209000008</v>
      </c>
      <c r="HG13" s="140">
        <v>75830.943461000003</v>
      </c>
      <c r="HH13" s="140">
        <v>74946.609972999999</v>
      </c>
      <c r="HI13" s="140">
        <v>74923.794020000001</v>
      </c>
      <c r="HJ13" s="140">
        <v>74633.765628000008</v>
      </c>
      <c r="HK13" s="140">
        <v>74601.385938000007</v>
      </c>
      <c r="HL13" s="140">
        <v>74436.092353999993</v>
      </c>
      <c r="HM13" s="140">
        <v>74267.660157999999</v>
      </c>
      <c r="HN13" s="140">
        <v>75460.769291999997</v>
      </c>
      <c r="HO13" s="140">
        <v>75673.950653000007</v>
      </c>
      <c r="HP13" s="140">
        <v>75563.195005000016</v>
      </c>
      <c r="HQ13" s="140">
        <v>76340.534961000012</v>
      </c>
      <c r="HR13" s="140">
        <v>76520.669016</v>
      </c>
      <c r="HS13" s="140">
        <v>76683.767498999994</v>
      </c>
      <c r="HT13" s="140">
        <v>75325.668776000006</v>
      </c>
      <c r="HU13" s="140">
        <v>75302.203192000001</v>
      </c>
      <c r="HV13" s="141">
        <f>HV14+HV15</f>
        <v>75177.216850000012</v>
      </c>
      <c r="HW13" s="141">
        <f>HW14+HW15</f>
        <v>74867.669372000004</v>
      </c>
    </row>
    <row r="14" spans="1:231 16183:16233" x14ac:dyDescent="0.25">
      <c r="A14" s="70" t="s">
        <v>232</v>
      </c>
      <c r="B14" s="49" t="s">
        <v>198</v>
      </c>
      <c r="C14" s="18" t="s">
        <v>232</v>
      </c>
      <c r="D14" s="20">
        <v>596.36678600000005</v>
      </c>
      <c r="E14" s="92">
        <v>598.78533100000004</v>
      </c>
      <c r="F14" s="92">
        <v>598.78533100000004</v>
      </c>
      <c r="G14" s="92">
        <v>598.78533100000004</v>
      </c>
      <c r="H14" s="92">
        <v>601.35342400000002</v>
      </c>
      <c r="I14" s="22">
        <v>601.35342400000002</v>
      </c>
      <c r="J14" s="20">
        <v>601.35342400000002</v>
      </c>
      <c r="K14" s="20">
        <v>604.13791900000001</v>
      </c>
      <c r="L14" s="20">
        <v>604.13791900000001</v>
      </c>
      <c r="M14" s="20">
        <v>604.13791900000001</v>
      </c>
      <c r="N14" s="20">
        <v>607.15918499999998</v>
      </c>
      <c r="O14" s="80">
        <v>607.15918499999998</v>
      </c>
      <c r="P14" s="20">
        <v>607.15918499999998</v>
      </c>
      <c r="Q14" s="20">
        <v>610.570426</v>
      </c>
      <c r="R14" s="20">
        <v>610.570426</v>
      </c>
      <c r="S14" s="22">
        <v>610.570426</v>
      </c>
      <c r="T14" s="20">
        <v>614.20259599999997</v>
      </c>
      <c r="U14" s="20">
        <v>614.20259599999997</v>
      </c>
      <c r="V14" s="80">
        <v>614.20259599999997</v>
      </c>
      <c r="W14" s="80">
        <v>618.33006899999998</v>
      </c>
      <c r="X14" s="20">
        <v>618.33006899999998</v>
      </c>
      <c r="Y14" s="20">
        <v>618.33006899999998</v>
      </c>
      <c r="Z14" s="80">
        <v>622.75925099999995</v>
      </c>
      <c r="AA14" s="80">
        <v>622.75925099999995</v>
      </c>
      <c r="AB14" s="20">
        <v>622.75925099999995</v>
      </c>
      <c r="AC14" s="22">
        <v>578.23345599999993</v>
      </c>
      <c r="AD14" s="20">
        <v>578.23345599999993</v>
      </c>
      <c r="AE14" s="20">
        <v>578.23345599999993</v>
      </c>
      <c r="AF14" s="20">
        <v>582.70328099999995</v>
      </c>
      <c r="AG14" s="20">
        <v>582.70328099999995</v>
      </c>
      <c r="AH14" s="20">
        <v>582.70328099999995</v>
      </c>
      <c r="AI14" s="20">
        <v>587.39703799999995</v>
      </c>
      <c r="AJ14" s="20">
        <v>587.39703799999995</v>
      </c>
      <c r="AK14" s="20">
        <v>587.39703799999995</v>
      </c>
      <c r="AL14" s="20">
        <v>591.81472899999994</v>
      </c>
      <c r="AM14" s="22">
        <v>576.06104200000004</v>
      </c>
      <c r="AN14" s="20">
        <v>576.06104200000004</v>
      </c>
      <c r="AO14" s="20">
        <v>579.87007700000004</v>
      </c>
      <c r="AP14" s="20">
        <v>582.808944</v>
      </c>
      <c r="AQ14" s="20">
        <v>582.808944</v>
      </c>
      <c r="AR14" s="20">
        <v>585.86179300000003</v>
      </c>
      <c r="AS14" s="20">
        <v>585.86179300000003</v>
      </c>
      <c r="AT14" s="20">
        <v>585.86179300000003</v>
      </c>
      <c r="AU14" s="20">
        <v>589.21458699999994</v>
      </c>
      <c r="AV14" s="20">
        <v>589.21458699999994</v>
      </c>
      <c r="AW14" s="22">
        <v>589.21458699999994</v>
      </c>
      <c r="AX14" s="20">
        <v>592.22090700000001</v>
      </c>
      <c r="AY14" s="20">
        <v>659.77217199999996</v>
      </c>
      <c r="AZ14" s="20">
        <v>659.77217199999996</v>
      </c>
      <c r="BA14" s="20">
        <v>659.77217199999996</v>
      </c>
      <c r="BB14" s="20">
        <v>661.06183799999997</v>
      </c>
      <c r="BC14" s="20">
        <v>661.06183799999997</v>
      </c>
      <c r="BD14" s="20">
        <v>661.69414600000005</v>
      </c>
      <c r="BE14" s="20">
        <v>661.69414600000005</v>
      </c>
      <c r="BF14" s="20">
        <v>661.69414600000005</v>
      </c>
      <c r="BG14" s="20">
        <v>662.20538599999998</v>
      </c>
      <c r="BH14" s="20">
        <v>3491.8049819999997</v>
      </c>
      <c r="BI14" s="20">
        <v>3491.8049819999997</v>
      </c>
      <c r="BJ14" s="20">
        <v>3494.667504</v>
      </c>
      <c r="BK14" s="20">
        <v>626.35316599999999</v>
      </c>
      <c r="BL14" s="20">
        <v>626.35316599999999</v>
      </c>
      <c r="BM14" s="20">
        <v>623.98895900000002</v>
      </c>
      <c r="BN14" s="22">
        <v>623.98895900000002</v>
      </c>
      <c r="BO14" s="22">
        <v>625.02908600000001</v>
      </c>
      <c r="BP14" s="22">
        <v>625.32954599999994</v>
      </c>
      <c r="BQ14" s="22">
        <v>625.32954599999994</v>
      </c>
      <c r="BR14" s="22">
        <v>625.32954599999994</v>
      </c>
      <c r="BS14" s="22">
        <v>627.34563400000002</v>
      </c>
      <c r="BT14" s="20">
        <v>625.83904299999995</v>
      </c>
      <c r="BU14" s="20">
        <v>625.83904299999995</v>
      </c>
      <c r="BV14" s="20">
        <v>626.23919799999999</v>
      </c>
      <c r="BW14" s="20">
        <v>582.65777700000001</v>
      </c>
      <c r="BX14" s="20">
        <v>582.65777700000001</v>
      </c>
      <c r="BY14" s="20">
        <v>579.55105500000002</v>
      </c>
      <c r="BZ14" s="20">
        <v>584.99606900000003</v>
      </c>
      <c r="CA14" s="20">
        <v>576.84871599999997</v>
      </c>
      <c r="CB14" s="20">
        <v>574.05936599999995</v>
      </c>
      <c r="CC14" s="20">
        <v>573.60746299999994</v>
      </c>
      <c r="CD14" s="20">
        <v>565.52961700000003</v>
      </c>
      <c r="CE14" s="20">
        <v>573.30348700000002</v>
      </c>
      <c r="CF14" s="20">
        <v>592.38559899999996</v>
      </c>
      <c r="CG14" s="20">
        <v>573.82354399999997</v>
      </c>
      <c r="CH14" s="20">
        <v>581.91523600000005</v>
      </c>
      <c r="CI14" s="20">
        <v>571.75688300000002</v>
      </c>
      <c r="CJ14" s="20">
        <v>563.68675899999994</v>
      </c>
      <c r="CK14" s="20">
        <v>557.22502200000008</v>
      </c>
      <c r="CL14" s="20">
        <v>564.40472899999997</v>
      </c>
      <c r="CM14" s="20">
        <v>564.883377</v>
      </c>
      <c r="CN14" s="20">
        <v>578.95724800000005</v>
      </c>
      <c r="CO14" s="20">
        <v>568.20262400000001</v>
      </c>
      <c r="CP14" s="20">
        <v>555.97421800000006</v>
      </c>
      <c r="CQ14" s="20">
        <v>563.196414</v>
      </c>
      <c r="CR14" s="20">
        <v>562.30304899999999</v>
      </c>
      <c r="CS14" s="20">
        <v>562.74020599999994</v>
      </c>
      <c r="CT14" s="20">
        <v>565.10595799999999</v>
      </c>
      <c r="CU14" s="20">
        <v>564.78423499999997</v>
      </c>
      <c r="CV14" s="20">
        <v>560.84313199999997</v>
      </c>
      <c r="CW14" s="20">
        <v>562.90170499999999</v>
      </c>
      <c r="CX14" s="20">
        <v>551.84865400000001</v>
      </c>
      <c r="CY14" s="20">
        <v>555.78755899999999</v>
      </c>
      <c r="CZ14" s="20">
        <v>572.74505699999997</v>
      </c>
      <c r="DA14" s="20">
        <v>585.999326</v>
      </c>
      <c r="DB14" s="20">
        <v>592.14448599999992</v>
      </c>
      <c r="DC14" s="20">
        <v>598.35054100000002</v>
      </c>
      <c r="DD14" s="116">
        <v>589.20000000000005</v>
      </c>
      <c r="DE14" s="116">
        <v>586.99046999999996</v>
      </c>
      <c r="DF14" s="116">
        <v>595.615318</v>
      </c>
      <c r="DG14" s="116">
        <v>601.43226500000003</v>
      </c>
      <c r="DH14" s="116">
        <v>603.55845999999997</v>
      </c>
      <c r="DI14" s="116">
        <v>599.036427</v>
      </c>
      <c r="DJ14" s="116">
        <v>590.98033699999996</v>
      </c>
      <c r="DK14" s="116">
        <v>590.98033699999996</v>
      </c>
      <c r="DL14" s="116">
        <v>587.23441300000002</v>
      </c>
      <c r="DM14" s="117">
        <v>583.69480999999996</v>
      </c>
      <c r="DN14" s="96">
        <v>584.61571800000002</v>
      </c>
      <c r="DO14" s="116">
        <v>580.09788500000002</v>
      </c>
      <c r="DP14" s="116">
        <v>593.54108099999996</v>
      </c>
      <c r="DQ14" s="116">
        <v>587.65968199999998</v>
      </c>
      <c r="DR14" s="118">
        <v>589.12657200000001</v>
      </c>
      <c r="DS14" s="119">
        <v>594.96544800000004</v>
      </c>
      <c r="DT14" s="21">
        <v>600.64435400000002</v>
      </c>
      <c r="DU14" s="21">
        <v>596.64512300000001</v>
      </c>
      <c r="DV14" s="21">
        <v>593.40574700000002</v>
      </c>
      <c r="DW14" s="21">
        <v>589.00659399999995</v>
      </c>
      <c r="DX14" s="20">
        <v>599.19901800000002</v>
      </c>
      <c r="DY14" s="20">
        <v>607.87321299999996</v>
      </c>
      <c r="DZ14" s="20">
        <v>617.90649800000006</v>
      </c>
      <c r="EA14" s="20">
        <v>624.77444300000002</v>
      </c>
      <c r="EB14" s="20">
        <v>632.420841</v>
      </c>
      <c r="EC14" s="20">
        <v>622.10616900000002</v>
      </c>
      <c r="ED14" s="20">
        <v>608.19586800000002</v>
      </c>
      <c r="EE14" s="20">
        <v>607.00837200000001</v>
      </c>
      <c r="EF14" s="20">
        <v>615.40001099999995</v>
      </c>
      <c r="EG14" s="20">
        <v>607.32088499999998</v>
      </c>
      <c r="EH14" s="20">
        <v>586.51708399999995</v>
      </c>
      <c r="EI14" s="20">
        <v>590.75874799999997</v>
      </c>
      <c r="EJ14" s="20">
        <v>605.70185800000002</v>
      </c>
      <c r="EK14" s="20">
        <v>594.65018299999997</v>
      </c>
      <c r="EL14" s="20">
        <v>590.01937499999997</v>
      </c>
      <c r="EM14" s="20">
        <v>589.24883699999998</v>
      </c>
      <c r="EN14" s="20">
        <v>586.33311100000003</v>
      </c>
      <c r="EO14" s="20">
        <v>581.62907299999995</v>
      </c>
      <c r="EP14" s="20">
        <v>568.27095599999996</v>
      </c>
      <c r="EQ14" s="20">
        <v>575.41157299999998</v>
      </c>
      <c r="ER14" s="64">
        <v>565.40707199999997</v>
      </c>
      <c r="ES14" s="64">
        <v>807.386347</v>
      </c>
      <c r="ET14" s="64">
        <v>814.24208299999998</v>
      </c>
      <c r="EU14" s="64">
        <v>830.25708299999997</v>
      </c>
      <c r="EV14" s="64">
        <v>826.93465700000002</v>
      </c>
      <c r="EW14" s="64">
        <v>818.82211700000005</v>
      </c>
      <c r="EX14" s="65">
        <v>809.07617900000002</v>
      </c>
      <c r="EY14" s="64">
        <v>821.70778600000006</v>
      </c>
      <c r="EZ14" s="66">
        <v>815.02599599999996</v>
      </c>
      <c r="FA14" s="65">
        <v>824.41147100000001</v>
      </c>
      <c r="FB14" s="65">
        <v>827.19144700000004</v>
      </c>
      <c r="FC14" s="65">
        <v>816.450784</v>
      </c>
      <c r="FD14" s="65">
        <v>816.2</v>
      </c>
      <c r="FE14" s="59">
        <v>828.3</v>
      </c>
      <c r="FF14" s="59">
        <v>837.5</v>
      </c>
      <c r="FG14" s="59">
        <v>837.4</v>
      </c>
      <c r="FH14" s="59">
        <v>837.39774999999997</v>
      </c>
      <c r="FI14" s="59">
        <v>835.90153799999996</v>
      </c>
      <c r="FJ14" s="59">
        <v>832.21444399999996</v>
      </c>
      <c r="FK14" s="59">
        <v>839.90924900000005</v>
      </c>
      <c r="FL14" s="59">
        <v>841.35202400000003</v>
      </c>
      <c r="FM14" s="59">
        <v>840.22986500000002</v>
      </c>
      <c r="FN14" s="59">
        <v>826.28303300000005</v>
      </c>
      <c r="FO14" s="59">
        <v>808.24674500000003</v>
      </c>
      <c r="FP14" s="59">
        <v>801.13801999999998</v>
      </c>
      <c r="FQ14" s="59">
        <v>805.68965000000003</v>
      </c>
      <c r="FR14" s="59">
        <v>806.04764299999999</v>
      </c>
      <c r="FS14" s="59">
        <v>807.01934000000006</v>
      </c>
      <c r="FT14" s="59">
        <v>813.25865299999998</v>
      </c>
      <c r="FU14" s="59">
        <v>810.75269900000001</v>
      </c>
      <c r="FV14" s="59">
        <v>812.33809799999995</v>
      </c>
      <c r="FW14" s="59">
        <v>821.33907499999998</v>
      </c>
      <c r="FX14" s="59">
        <v>817.96370200000001</v>
      </c>
      <c r="FY14" s="59">
        <v>815.96917399999995</v>
      </c>
      <c r="FZ14" s="59">
        <f>'[1]Table 1 revised assets RBV'!$CE$12</f>
        <v>819.44682399999999</v>
      </c>
      <c r="GA14" s="59">
        <v>770.94901600000003</v>
      </c>
      <c r="GB14" s="57">
        <v>786.32017499999995</v>
      </c>
      <c r="GC14" s="57">
        <v>781.29848000000004</v>
      </c>
      <c r="GD14" s="57">
        <v>812.06207700000004</v>
      </c>
      <c r="GE14" s="57">
        <v>782.56547899999998</v>
      </c>
      <c r="GF14" s="57">
        <v>776.66729999999995</v>
      </c>
      <c r="GG14" s="57">
        <v>703.36063999999999</v>
      </c>
      <c r="GH14" s="57">
        <v>696.12579900000003</v>
      </c>
      <c r="GI14" s="57">
        <v>694.53437099999996</v>
      </c>
      <c r="GJ14" s="57">
        <v>702.33866599999999</v>
      </c>
      <c r="GK14" s="57">
        <v>706.45627000000002</v>
      </c>
      <c r="GL14" s="57">
        <v>694.245812</v>
      </c>
      <c r="GM14" s="57">
        <v>707.32175099999995</v>
      </c>
      <c r="GN14" s="57">
        <v>706.82822499999997</v>
      </c>
      <c r="GO14" s="57">
        <v>698.73439499999995</v>
      </c>
      <c r="GP14" s="57">
        <v>705.44635200000005</v>
      </c>
      <c r="GQ14" s="57">
        <v>703.07742599999995</v>
      </c>
      <c r="GR14" s="57">
        <v>996.35033899999996</v>
      </c>
      <c r="GS14" s="57">
        <v>879.71626700000002</v>
      </c>
      <c r="GT14" s="57">
        <v>892.55476699999997</v>
      </c>
      <c r="GU14" s="57">
        <v>894.06743400000005</v>
      </c>
      <c r="GV14" s="57">
        <v>4238.1678929999998</v>
      </c>
      <c r="GW14" s="57">
        <v>4144.9959079999999</v>
      </c>
      <c r="GX14" s="57">
        <v>4226.9695220000003</v>
      </c>
      <c r="GY14" s="57">
        <v>4083.2926729999999</v>
      </c>
      <c r="GZ14" s="57">
        <v>4152.6533289999998</v>
      </c>
      <c r="HA14" s="57">
        <v>4100.7012649999997</v>
      </c>
      <c r="HB14" s="57">
        <v>3987.8224719999998</v>
      </c>
      <c r="HC14" s="57">
        <v>4027.1334940000002</v>
      </c>
      <c r="HD14" s="57">
        <v>4024.5498809999999</v>
      </c>
      <c r="HE14" s="57">
        <v>3959.0330039999999</v>
      </c>
      <c r="HF14" s="57">
        <v>3902.6853809999998</v>
      </c>
      <c r="HG14" s="57">
        <v>3903.295337</v>
      </c>
      <c r="HH14" s="57">
        <v>3979.713229</v>
      </c>
      <c r="HI14" s="57">
        <v>4015.338651</v>
      </c>
      <c r="HJ14" s="57">
        <v>3949.893599</v>
      </c>
      <c r="HK14" s="57">
        <v>3841.6762480000002</v>
      </c>
      <c r="HL14" s="57">
        <v>3797.7788869999999</v>
      </c>
      <c r="HM14" s="57">
        <v>3813.0246769999999</v>
      </c>
      <c r="HN14" s="57">
        <v>4153.4725779999999</v>
      </c>
      <c r="HO14" s="57">
        <v>4191.7099820000003</v>
      </c>
      <c r="HP14" s="57">
        <v>4182.0196809999998</v>
      </c>
      <c r="HQ14" s="57">
        <v>3806.751585</v>
      </c>
      <c r="HR14" s="57">
        <v>3802.4438709999999</v>
      </c>
      <c r="HS14" s="57">
        <v>3853.6296400000001</v>
      </c>
      <c r="HT14" s="57">
        <v>3913.8434240000001</v>
      </c>
      <c r="HU14" s="57">
        <v>3940.8479830000001</v>
      </c>
      <c r="HV14" s="59">
        <f>'[2]Table 1 revised assets RBV'!BC$12</f>
        <v>3881.18795</v>
      </c>
      <c r="HW14" s="59">
        <f>'[2]Table 1 revised assets RBV'!BD$12</f>
        <v>3633.5287520000002</v>
      </c>
    </row>
    <row r="15" spans="1:231 16183:16233" x14ac:dyDescent="0.25">
      <c r="A15" s="70" t="s">
        <v>233</v>
      </c>
      <c r="B15" s="49" t="s">
        <v>199</v>
      </c>
      <c r="C15" s="18" t="s">
        <v>233</v>
      </c>
      <c r="D15" s="20">
        <v>6130.5605070000001</v>
      </c>
      <c r="E15" s="92">
        <v>6158.9504040000002</v>
      </c>
      <c r="F15" s="92">
        <v>6225.450863</v>
      </c>
      <c r="G15" s="92">
        <v>6360.8575529999998</v>
      </c>
      <c r="H15" s="92">
        <v>6446.4364320000004</v>
      </c>
      <c r="I15" s="22">
        <v>6482.7318089999999</v>
      </c>
      <c r="J15" s="20">
        <v>6641.7654199999997</v>
      </c>
      <c r="K15" s="20">
        <v>6668.2186339999998</v>
      </c>
      <c r="L15" s="20">
        <v>6738.1195159999997</v>
      </c>
      <c r="M15" s="20">
        <v>6801.1946250000001</v>
      </c>
      <c r="N15" s="20">
        <v>6843.1029470000003</v>
      </c>
      <c r="O15" s="80">
        <v>6988.4049560000003</v>
      </c>
      <c r="P15" s="20">
        <v>7231.2187599999997</v>
      </c>
      <c r="Q15" s="20">
        <v>7299.3646559999997</v>
      </c>
      <c r="R15" s="20">
        <v>7383.2776059999997</v>
      </c>
      <c r="S15" s="22">
        <v>7436.8716160000004</v>
      </c>
      <c r="T15" s="20">
        <v>7716.6100299999998</v>
      </c>
      <c r="U15" s="20">
        <v>8800.9371100000008</v>
      </c>
      <c r="V15" s="80">
        <v>9273.3499850000007</v>
      </c>
      <c r="W15" s="80">
        <v>9420.3414240000002</v>
      </c>
      <c r="X15" s="20">
        <v>9586.7008470000001</v>
      </c>
      <c r="Y15" s="20">
        <v>10126.258812</v>
      </c>
      <c r="Z15" s="80">
        <v>10257.595807</v>
      </c>
      <c r="AA15" s="80">
        <v>10572.136992</v>
      </c>
      <c r="AB15" s="20">
        <v>10501.122653</v>
      </c>
      <c r="AC15" s="22">
        <v>10454.267527</v>
      </c>
      <c r="AD15" s="20">
        <v>10410.658731</v>
      </c>
      <c r="AE15" s="20">
        <v>10355.878989999999</v>
      </c>
      <c r="AF15" s="20">
        <v>10322.513096999999</v>
      </c>
      <c r="AG15" s="20">
        <v>10468.456526</v>
      </c>
      <c r="AH15" s="20">
        <v>10447.082065000001</v>
      </c>
      <c r="AI15" s="20">
        <v>10746.946961</v>
      </c>
      <c r="AJ15" s="20">
        <v>10654.287399000001</v>
      </c>
      <c r="AK15" s="20">
        <v>10902.88917</v>
      </c>
      <c r="AL15" s="20">
        <v>11027.52968</v>
      </c>
      <c r="AM15" s="22">
        <v>11363.413402</v>
      </c>
      <c r="AN15" s="20">
        <v>11252.046898000001</v>
      </c>
      <c r="AO15" s="20">
        <v>11146.554077000001</v>
      </c>
      <c r="AP15" s="20">
        <v>11162.228345</v>
      </c>
      <c r="AQ15" s="20">
        <v>12163.007815999999</v>
      </c>
      <c r="AR15" s="20">
        <v>12102.868920000001</v>
      </c>
      <c r="AS15" s="20">
        <v>11241.407584</v>
      </c>
      <c r="AT15" s="20">
        <v>11385.568169</v>
      </c>
      <c r="AU15" s="20">
        <v>11841.120572</v>
      </c>
      <c r="AV15" s="20">
        <v>11710.903426000001</v>
      </c>
      <c r="AW15" s="22">
        <v>11403.371934999999</v>
      </c>
      <c r="AX15" s="20">
        <v>11414.761284</v>
      </c>
      <c r="AY15" s="20">
        <v>12319.262823999999</v>
      </c>
      <c r="AZ15" s="20">
        <v>12041.017029000001</v>
      </c>
      <c r="BA15" s="20">
        <v>11920.364509999999</v>
      </c>
      <c r="BB15" s="20">
        <v>11577.622181999999</v>
      </c>
      <c r="BC15" s="20">
        <v>11182.804474</v>
      </c>
      <c r="BD15" s="20">
        <v>11114.763218</v>
      </c>
      <c r="BE15" s="20">
        <v>12162.701445000001</v>
      </c>
      <c r="BF15" s="20">
        <v>12002.5021</v>
      </c>
      <c r="BG15" s="20">
        <v>11925.597868999999</v>
      </c>
      <c r="BH15" s="20">
        <v>11784.762629000001</v>
      </c>
      <c r="BI15" s="20">
        <v>11583.982717000001</v>
      </c>
      <c r="BJ15" s="20">
        <v>11629.922791000001</v>
      </c>
      <c r="BK15" s="20">
        <v>13927.958533999999</v>
      </c>
      <c r="BL15" s="20">
        <v>14151.410295</v>
      </c>
      <c r="BM15" s="20">
        <v>14527.631497</v>
      </c>
      <c r="BN15" s="20">
        <v>14362.182855999999</v>
      </c>
      <c r="BO15" s="20">
        <v>14201.315288</v>
      </c>
      <c r="BP15" s="20">
        <v>14408.022154</v>
      </c>
      <c r="BQ15" s="20">
        <v>14882.525475</v>
      </c>
      <c r="BR15" s="20">
        <v>14739.167004000001</v>
      </c>
      <c r="BS15" s="20">
        <v>14765.566978999999</v>
      </c>
      <c r="BT15" s="20">
        <v>14686.113042000001</v>
      </c>
      <c r="BU15" s="20">
        <v>14631.211518</v>
      </c>
      <c r="BV15" s="20">
        <v>14560.468795999999</v>
      </c>
      <c r="BW15" s="20">
        <v>14452.460187999999</v>
      </c>
      <c r="BX15" s="20">
        <v>14285.705577999999</v>
      </c>
      <c r="BY15" s="20">
        <v>14488.720085000001</v>
      </c>
      <c r="BZ15" s="20">
        <v>14586.074417</v>
      </c>
      <c r="CA15" s="20">
        <v>14534.359456</v>
      </c>
      <c r="CB15" s="20">
        <v>14661.092333000001</v>
      </c>
      <c r="CC15" s="20">
        <v>14795.680736</v>
      </c>
      <c r="CD15" s="20">
        <v>14895.140227</v>
      </c>
      <c r="CE15" s="20">
        <v>15034.489469</v>
      </c>
      <c r="CF15" s="20">
        <v>15027.410456</v>
      </c>
      <c r="CG15" s="20">
        <v>16022.617242</v>
      </c>
      <c r="CH15" s="20">
        <v>15741.960835</v>
      </c>
      <c r="CI15" s="20">
        <v>15686.903886</v>
      </c>
      <c r="CJ15" s="20">
        <v>15847.968271</v>
      </c>
      <c r="CK15" s="20">
        <v>16160.288269000001</v>
      </c>
      <c r="CL15" s="20">
        <v>15884.73458</v>
      </c>
      <c r="CM15" s="20">
        <v>16030.316609</v>
      </c>
      <c r="CN15" s="20">
        <v>16074.109696</v>
      </c>
      <c r="CO15" s="20">
        <v>16388.000473</v>
      </c>
      <c r="CP15" s="20">
        <v>16334.654705999999</v>
      </c>
      <c r="CQ15" s="20">
        <v>16888.094205000001</v>
      </c>
      <c r="CR15" s="20">
        <v>16421.527212000001</v>
      </c>
      <c r="CS15" s="20">
        <v>16462.553468999999</v>
      </c>
      <c r="CT15" s="20">
        <v>16364.968665</v>
      </c>
      <c r="CU15" s="20">
        <v>16148.795835000001</v>
      </c>
      <c r="CV15" s="20">
        <v>16049.451109</v>
      </c>
      <c r="CW15" s="20">
        <v>15932.895694000001</v>
      </c>
      <c r="CX15" s="20">
        <v>16077.805312</v>
      </c>
      <c r="CY15" s="20">
        <v>16165.624717999999</v>
      </c>
      <c r="CZ15" s="20">
        <v>15867.138819</v>
      </c>
      <c r="DA15" s="20">
        <v>16136.622020999999</v>
      </c>
      <c r="DB15" s="20">
        <v>16213.652081</v>
      </c>
      <c r="DC15" s="20">
        <v>16284.651254</v>
      </c>
      <c r="DD15" s="116">
        <v>16079.9</v>
      </c>
      <c r="DE15" s="116">
        <v>16085.090231</v>
      </c>
      <c r="DF15" s="116">
        <v>16821.439994</v>
      </c>
      <c r="DG15" s="116">
        <v>16834.912403000002</v>
      </c>
      <c r="DH15" s="116">
        <v>16987.891721</v>
      </c>
      <c r="DI15" s="116">
        <v>16497.111202</v>
      </c>
      <c r="DJ15" s="116">
        <v>16415.547330000001</v>
      </c>
      <c r="DK15" s="116">
        <v>16062.817255</v>
      </c>
      <c r="DL15" s="116">
        <v>16510.0743</v>
      </c>
      <c r="DM15" s="117">
        <v>17162.596545</v>
      </c>
      <c r="DN15" s="96">
        <v>16843.822840000001</v>
      </c>
      <c r="DO15" s="116">
        <v>16831.889987999999</v>
      </c>
      <c r="DP15" s="116">
        <v>17334.023990000002</v>
      </c>
      <c r="DQ15" s="116">
        <v>18089.067518</v>
      </c>
      <c r="DR15" s="118">
        <v>18330.639111</v>
      </c>
      <c r="DS15" s="116">
        <v>18305.101308000001</v>
      </c>
      <c r="DT15" s="21">
        <v>18949.528223000001</v>
      </c>
      <c r="DU15" s="21">
        <v>18736.115634000002</v>
      </c>
      <c r="DV15" s="21">
        <v>19574.202365999998</v>
      </c>
      <c r="DW15" s="21">
        <v>20064.258812</v>
      </c>
      <c r="DX15" s="20">
        <v>20793.544838999998</v>
      </c>
      <c r="DY15" s="20">
        <v>27870.933277999997</v>
      </c>
      <c r="DZ15" s="20">
        <v>28205.079308</v>
      </c>
      <c r="EA15" s="20">
        <v>28538.264561</v>
      </c>
      <c r="EB15" s="20">
        <v>28656.983415000002</v>
      </c>
      <c r="EC15" s="20">
        <v>29500.771658999998</v>
      </c>
      <c r="ED15" s="20">
        <v>29209.116278999998</v>
      </c>
      <c r="EE15" s="20">
        <v>29148.805225</v>
      </c>
      <c r="EF15" s="20">
        <v>29184.795575</v>
      </c>
      <c r="EG15" s="20">
        <v>29124.170673000001</v>
      </c>
      <c r="EH15" s="20">
        <v>29063.367376999999</v>
      </c>
      <c r="EI15" s="20">
        <v>29821.606633000003</v>
      </c>
      <c r="EJ15" s="20">
        <v>30411.060559000001</v>
      </c>
      <c r="EK15" s="20">
        <v>32537.513994000001</v>
      </c>
      <c r="EL15" s="20">
        <v>33529.536108</v>
      </c>
      <c r="EM15" s="20">
        <v>33261.960015999997</v>
      </c>
      <c r="EN15" s="20">
        <v>33452.291492999997</v>
      </c>
      <c r="EO15" s="20">
        <v>33526.476847999998</v>
      </c>
      <c r="EP15" s="20">
        <v>33000.091214</v>
      </c>
      <c r="EQ15" s="20">
        <v>32919.955610999998</v>
      </c>
      <c r="ER15" s="64">
        <v>32873.696880999996</v>
      </c>
      <c r="ES15" s="64">
        <v>33018.501552000002</v>
      </c>
      <c r="ET15" s="64">
        <v>32564.954180000001</v>
      </c>
      <c r="EU15" s="64">
        <v>32685.963370999998</v>
      </c>
      <c r="EV15" s="64">
        <v>33976.989064000001</v>
      </c>
      <c r="EW15" s="64">
        <v>35052.278639000004</v>
      </c>
      <c r="EX15" s="65">
        <v>36864.774081999996</v>
      </c>
      <c r="EY15" s="64">
        <v>39114.828712000002</v>
      </c>
      <c r="EZ15" s="66">
        <v>39954.989600000001</v>
      </c>
      <c r="FA15" s="65">
        <v>41222.401195999999</v>
      </c>
      <c r="FB15" s="65">
        <v>40821.423486</v>
      </c>
      <c r="FC15" s="65">
        <v>41655.512839000003</v>
      </c>
      <c r="FD15" s="65">
        <v>41794.199999999997</v>
      </c>
      <c r="FE15" s="59">
        <v>42735.1</v>
      </c>
      <c r="FF15" s="59">
        <v>42819.4</v>
      </c>
      <c r="FG15" s="59">
        <v>42786.2</v>
      </c>
      <c r="FH15" s="59">
        <v>42786.212606000001</v>
      </c>
      <c r="FI15" s="59">
        <v>42517.607218000005</v>
      </c>
      <c r="FJ15" s="59">
        <v>43146.758241000003</v>
      </c>
      <c r="FK15" s="59">
        <v>44152.723258999999</v>
      </c>
      <c r="FL15" s="59">
        <v>44101.390724999997</v>
      </c>
      <c r="FM15" s="59">
        <v>43943.991240000003</v>
      </c>
      <c r="FN15" s="59">
        <v>44438.281610999999</v>
      </c>
      <c r="FO15" s="59">
        <v>47049.157695000002</v>
      </c>
      <c r="FP15" s="59">
        <v>48323.467028999999</v>
      </c>
      <c r="FQ15" s="59">
        <v>47795.342356000001</v>
      </c>
      <c r="FR15" s="59">
        <v>48416.262726000001</v>
      </c>
      <c r="FS15" s="59">
        <v>48933.978704000001</v>
      </c>
      <c r="FT15" s="59">
        <v>50693.931654</v>
      </c>
      <c r="FU15" s="59">
        <v>52126.966284000002</v>
      </c>
      <c r="FV15" s="59">
        <v>51400.820667</v>
      </c>
      <c r="FW15" s="59">
        <v>52846.848573000003</v>
      </c>
      <c r="FX15" s="59">
        <v>52673.282419000003</v>
      </c>
      <c r="FY15" s="59">
        <v>54693.925940000001</v>
      </c>
      <c r="FZ15" s="59">
        <f>'[1]Table 1 revised assets RBV'!$CE$14+'[1]Table 1 revised assets RBV'!$CE$15</f>
        <v>55845.757991999999</v>
      </c>
      <c r="GA15" s="59">
        <v>57704.477451999999</v>
      </c>
      <c r="GB15" s="57">
        <v>59538.861462000001</v>
      </c>
      <c r="GC15" s="57">
        <v>59774.444344000003</v>
      </c>
      <c r="GD15" s="57">
        <v>58519.985799000002</v>
      </c>
      <c r="GE15" s="57">
        <v>58210.587897999998</v>
      </c>
      <c r="GF15" s="57">
        <v>59040.775686000001</v>
      </c>
      <c r="GG15" s="57">
        <v>60691.853520999997</v>
      </c>
      <c r="GH15" s="57">
        <v>60667.152038</v>
      </c>
      <c r="GI15" s="57">
        <v>61245.033165000001</v>
      </c>
      <c r="GJ15" s="57">
        <v>61183.593542000002</v>
      </c>
      <c r="GK15" s="57">
        <v>63218.584503000005</v>
      </c>
      <c r="GL15" s="57">
        <v>63151.493221999997</v>
      </c>
      <c r="GM15" s="57">
        <v>65322.086534000002</v>
      </c>
      <c r="GN15" s="57">
        <v>65085.579700999995</v>
      </c>
      <c r="GO15" s="57">
        <v>65398.952256000004</v>
      </c>
      <c r="GP15" s="57">
        <v>64053.858281000001</v>
      </c>
      <c r="GQ15" s="57">
        <v>63617.887801999997</v>
      </c>
      <c r="GR15" s="57">
        <v>64169.993275000001</v>
      </c>
      <c r="GS15" s="57">
        <v>65714.159897000005</v>
      </c>
      <c r="GT15" s="57">
        <v>66469.165922999993</v>
      </c>
      <c r="GU15" s="57">
        <v>68835.632752999998</v>
      </c>
      <c r="GV15" s="57">
        <v>69182.628855999996</v>
      </c>
      <c r="GW15" s="57">
        <v>69800.138192999992</v>
      </c>
      <c r="GX15" s="57">
        <v>69858.920494999998</v>
      </c>
      <c r="GY15" s="57">
        <v>70174.320376000003</v>
      </c>
      <c r="GZ15" s="57">
        <v>71415.512447999994</v>
      </c>
      <c r="HA15" s="57">
        <v>71331.290765999991</v>
      </c>
      <c r="HB15" s="57">
        <v>71695.672424000004</v>
      </c>
      <c r="HC15" s="57">
        <v>71865.630501000007</v>
      </c>
      <c r="HD15" s="57">
        <v>71752.985081999999</v>
      </c>
      <c r="HE15" s="57">
        <v>71773.876311</v>
      </c>
      <c r="HF15" s="57">
        <v>71557.523828000005</v>
      </c>
      <c r="HG15" s="57">
        <v>71927.648123999999</v>
      </c>
      <c r="HH15" s="57">
        <v>70966.896743999998</v>
      </c>
      <c r="HI15" s="57">
        <v>70908.455369000003</v>
      </c>
      <c r="HJ15" s="57">
        <v>70683.872029000006</v>
      </c>
      <c r="HK15" s="57">
        <v>70759.709690000003</v>
      </c>
      <c r="HL15" s="57">
        <v>70638.313467</v>
      </c>
      <c r="HM15" s="57">
        <v>70454.635481000005</v>
      </c>
      <c r="HN15" s="57">
        <v>71307.296713999996</v>
      </c>
      <c r="HO15" s="57">
        <v>71482.240671000007</v>
      </c>
      <c r="HP15" s="57">
        <v>71381.175324000011</v>
      </c>
      <c r="HQ15" s="57">
        <v>72533.783376000007</v>
      </c>
      <c r="HR15" s="57">
        <v>72718.225145000004</v>
      </c>
      <c r="HS15" s="57">
        <v>72830.137858999995</v>
      </c>
      <c r="HT15" s="57">
        <v>71411.825352</v>
      </c>
      <c r="HU15" s="57">
        <v>71361.355209000001</v>
      </c>
      <c r="HV15" s="59">
        <f>'[2]Table 1 revised assets RBV'!BC$14+'[2]Table 1 revised assets RBV'!BC$15</f>
        <v>71296.028900000005</v>
      </c>
      <c r="HW15" s="59">
        <f>'[2]Table 1 revised assets RBV'!BD$14+'[2]Table 1 revised assets RBV'!BD$15</f>
        <v>71234.140620000006</v>
      </c>
    </row>
    <row r="16" spans="1:231 16183:16233" x14ac:dyDescent="0.25">
      <c r="A16" s="70" t="s">
        <v>234</v>
      </c>
      <c r="B16" s="48" t="s">
        <v>200</v>
      </c>
      <c r="C16" s="18" t="s">
        <v>234</v>
      </c>
      <c r="D16" s="20">
        <v>0</v>
      </c>
      <c r="E16" s="92">
        <v>0</v>
      </c>
      <c r="F16" s="92">
        <v>0</v>
      </c>
      <c r="G16" s="92">
        <v>0</v>
      </c>
      <c r="H16" s="92">
        <v>0</v>
      </c>
      <c r="I16" s="22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80">
        <v>0</v>
      </c>
      <c r="P16" s="20">
        <v>0</v>
      </c>
      <c r="Q16" s="20">
        <v>0</v>
      </c>
      <c r="R16" s="20">
        <v>0</v>
      </c>
      <c r="S16" s="22">
        <v>0</v>
      </c>
      <c r="T16" s="20">
        <v>0</v>
      </c>
      <c r="U16" s="20">
        <v>0</v>
      </c>
      <c r="V16" s="80">
        <v>0</v>
      </c>
      <c r="W16" s="80">
        <v>0</v>
      </c>
      <c r="X16" s="20">
        <v>0</v>
      </c>
      <c r="Y16" s="20">
        <v>0</v>
      </c>
      <c r="Z16" s="80">
        <v>0</v>
      </c>
      <c r="AA16" s="80">
        <v>0</v>
      </c>
      <c r="AB16" s="20">
        <v>0</v>
      </c>
      <c r="AC16" s="22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2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2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2">
        <v>0</v>
      </c>
      <c r="BO16" s="22">
        <v>0</v>
      </c>
      <c r="BP16" s="22">
        <v>0</v>
      </c>
      <c r="BQ16" s="22">
        <v>0</v>
      </c>
      <c r="BR16" s="22">
        <v>0</v>
      </c>
      <c r="BS16" s="22">
        <v>0</v>
      </c>
      <c r="BT16" s="20">
        <v>0</v>
      </c>
      <c r="BU16" s="20">
        <v>0</v>
      </c>
      <c r="BV16" s="20">
        <v>0</v>
      </c>
      <c r="BW16" s="20">
        <v>0</v>
      </c>
      <c r="BX16" s="20">
        <v>0</v>
      </c>
      <c r="BY16" s="20">
        <v>0</v>
      </c>
      <c r="BZ16" s="20">
        <v>0</v>
      </c>
      <c r="CA16" s="20">
        <v>0</v>
      </c>
      <c r="CB16" s="20">
        <v>0</v>
      </c>
      <c r="CC16" s="20">
        <v>0</v>
      </c>
      <c r="CD16" s="20">
        <v>0</v>
      </c>
      <c r="CE16" s="20">
        <v>0</v>
      </c>
      <c r="CF16" s="20">
        <v>0</v>
      </c>
      <c r="CG16" s="20">
        <v>0</v>
      </c>
      <c r="CH16" s="20">
        <v>0</v>
      </c>
      <c r="CI16" s="20">
        <v>0</v>
      </c>
      <c r="CJ16" s="20">
        <v>0</v>
      </c>
      <c r="CK16" s="20">
        <v>0</v>
      </c>
      <c r="CL16" s="20">
        <v>0</v>
      </c>
      <c r="CM16" s="20">
        <v>0</v>
      </c>
      <c r="CN16" s="20">
        <v>0</v>
      </c>
      <c r="CO16" s="20">
        <v>0</v>
      </c>
      <c r="CP16" s="20">
        <v>0</v>
      </c>
      <c r="CQ16" s="20">
        <v>0</v>
      </c>
      <c r="CR16" s="20">
        <v>0</v>
      </c>
      <c r="CS16" s="20">
        <v>0</v>
      </c>
      <c r="CT16" s="20">
        <v>0</v>
      </c>
      <c r="CU16" s="20">
        <v>0</v>
      </c>
      <c r="CV16" s="20">
        <v>0</v>
      </c>
      <c r="CW16" s="20">
        <v>0</v>
      </c>
      <c r="CX16" s="20">
        <v>0</v>
      </c>
      <c r="CY16" s="20">
        <v>0</v>
      </c>
      <c r="CZ16" s="20">
        <v>0</v>
      </c>
      <c r="DA16" s="20">
        <v>0</v>
      </c>
      <c r="DB16" s="20">
        <v>0</v>
      </c>
      <c r="DC16" s="20">
        <v>0</v>
      </c>
      <c r="DD16" s="116">
        <v>9.3000000000000007</v>
      </c>
      <c r="DE16" s="116">
        <v>5.7514089999999998</v>
      </c>
      <c r="DF16" s="116">
        <v>7.4585759999999999</v>
      </c>
      <c r="DG16" s="116">
        <v>6.6459469999999996</v>
      </c>
      <c r="DH16" s="116">
        <v>6.3617350000000004</v>
      </c>
      <c r="DI16" s="116">
        <v>3.6502599999999998</v>
      </c>
      <c r="DJ16" s="116">
        <v>7.8959299999999999</v>
      </c>
      <c r="DK16" s="116">
        <v>9.3550299999999993</v>
      </c>
      <c r="DL16" s="116">
        <v>7.0423650000000002</v>
      </c>
      <c r="DM16" s="117">
        <v>6.4287000000000001</v>
      </c>
      <c r="DN16" s="96">
        <v>15.8758</v>
      </c>
      <c r="DO16" s="116">
        <v>6.4113100000000003</v>
      </c>
      <c r="DP16" s="116">
        <v>5.4735950000000004</v>
      </c>
      <c r="DQ16" s="116">
        <v>3.127955</v>
      </c>
      <c r="DR16" s="118">
        <v>7.0860900000000004</v>
      </c>
      <c r="DS16" s="119">
        <v>7.4827500000000002</v>
      </c>
      <c r="DT16" s="21">
        <v>8.55687</v>
      </c>
      <c r="DU16" s="21">
        <v>8.7013400000000001</v>
      </c>
      <c r="DV16" s="21">
        <v>8.8620950000000001</v>
      </c>
      <c r="DW16" s="21">
        <v>8.1460150000000002</v>
      </c>
      <c r="DX16" s="20">
        <v>11.181015</v>
      </c>
      <c r="DY16" s="20">
        <v>18.668299999999999</v>
      </c>
      <c r="DZ16" s="20">
        <v>11.91531</v>
      </c>
      <c r="EA16" s="20">
        <v>17.226845000000001</v>
      </c>
      <c r="EB16" s="20">
        <v>8.5373049999999999</v>
      </c>
      <c r="EC16" s="20">
        <v>6.5533099999999997</v>
      </c>
      <c r="ED16" s="20">
        <v>9.2793949999999992</v>
      </c>
      <c r="EE16" s="20">
        <v>15.806319999999999</v>
      </c>
      <c r="EF16" s="20">
        <v>14.60322</v>
      </c>
      <c r="EG16" s="20">
        <v>10.144745</v>
      </c>
      <c r="EH16" s="20">
        <v>14.628545000000001</v>
      </c>
      <c r="EI16" s="20">
        <v>19.096965000000001</v>
      </c>
      <c r="EJ16" s="20">
        <v>14.977805</v>
      </c>
      <c r="EK16" s="20">
        <v>5.444655</v>
      </c>
      <c r="EL16" s="20">
        <v>6.82165</v>
      </c>
      <c r="EM16" s="20">
        <v>12.048235</v>
      </c>
      <c r="EN16" s="20">
        <v>8.7652149999999995</v>
      </c>
      <c r="EO16" s="20">
        <v>11.85285</v>
      </c>
      <c r="EP16" s="20">
        <v>9.2286049999999999</v>
      </c>
      <c r="EQ16" s="20">
        <v>10.25042</v>
      </c>
      <c r="ER16" s="64">
        <v>23.070129999999999</v>
      </c>
      <c r="ES16" s="64">
        <v>13.01802</v>
      </c>
      <c r="ET16" s="64">
        <v>24.638235000000002</v>
      </c>
      <c r="EU16" s="64">
        <v>15.036994999999999</v>
      </c>
      <c r="EV16" s="64">
        <v>13.623315</v>
      </c>
      <c r="EW16" s="64">
        <v>17.01801</v>
      </c>
      <c r="EX16" s="65">
        <v>23.206305</v>
      </c>
      <c r="EY16" s="64">
        <v>11.946350000000001</v>
      </c>
      <c r="EZ16" s="66">
        <v>17.317489999999999</v>
      </c>
      <c r="FA16" s="65">
        <v>15.762745000000001</v>
      </c>
      <c r="FB16" s="65">
        <v>16.506440000000001</v>
      </c>
      <c r="FC16" s="65">
        <v>27.928280000000001</v>
      </c>
      <c r="FD16" s="65">
        <v>31.5</v>
      </c>
      <c r="FE16" s="59">
        <v>36.6</v>
      </c>
      <c r="FF16" s="59">
        <v>32.5</v>
      </c>
      <c r="FG16" s="59">
        <v>27.4</v>
      </c>
      <c r="FH16" s="59">
        <v>27.399844999999999</v>
      </c>
      <c r="FI16" s="59">
        <v>16.161104999999999</v>
      </c>
      <c r="FJ16" s="59">
        <v>22.884270000000001</v>
      </c>
      <c r="FK16" s="59">
        <v>16.642910000000001</v>
      </c>
      <c r="FL16" s="59">
        <v>14.200240000000001</v>
      </c>
      <c r="FM16" s="59">
        <v>26.025739999999999</v>
      </c>
      <c r="FN16" s="59">
        <v>22.863965</v>
      </c>
      <c r="FO16" s="59">
        <v>15.447520000000001</v>
      </c>
      <c r="FP16" s="59">
        <v>20.203589999999998</v>
      </c>
      <c r="FQ16" s="59">
        <v>21.175934999999999</v>
      </c>
      <c r="FR16" s="59">
        <v>22.928315000000001</v>
      </c>
      <c r="FS16" s="59">
        <v>22.899789999999999</v>
      </c>
      <c r="FT16" s="59">
        <v>11.622769999999999</v>
      </c>
      <c r="FU16" s="59">
        <v>21.368385</v>
      </c>
      <c r="FV16" s="59">
        <v>42.197935000000001</v>
      </c>
      <c r="FW16" s="59">
        <v>22.088215000000002</v>
      </c>
      <c r="FX16" s="59">
        <v>28.911964999999999</v>
      </c>
      <c r="FY16" s="59">
        <v>36.258659999999999</v>
      </c>
      <c r="FZ16" s="59">
        <f t="shared" ref="FZ16:GF16" si="2">FZ17</f>
        <v>14.53168</v>
      </c>
      <c r="GA16" s="59">
        <v>27.783785000000002</v>
      </c>
      <c r="GB16" s="57">
        <v>22.700434999999999</v>
      </c>
      <c r="GC16" s="57">
        <v>26.373539999999998</v>
      </c>
      <c r="GD16" s="57">
        <f t="shared" si="2"/>
        <v>17.286919999999999</v>
      </c>
      <c r="GE16" s="57">
        <f t="shared" si="2"/>
        <v>9.6606400000000008</v>
      </c>
      <c r="GF16" s="57">
        <f t="shared" si="2"/>
        <v>11.578405</v>
      </c>
      <c r="GG16" s="57">
        <v>15.53684</v>
      </c>
      <c r="GH16" s="57">
        <v>28.941279999999999</v>
      </c>
      <c r="GI16" s="57">
        <v>25.626135000000001</v>
      </c>
      <c r="GJ16" s="57">
        <v>20.76492</v>
      </c>
      <c r="GK16" s="57">
        <v>30.032585000000001</v>
      </c>
      <c r="GL16" s="57">
        <v>16.659965</v>
      </c>
      <c r="GM16" s="57">
        <v>33.047635</v>
      </c>
      <c r="GN16" s="57">
        <v>25.613835000000002</v>
      </c>
      <c r="GO16" s="57">
        <v>12.250505</v>
      </c>
      <c r="GP16" s="57">
        <v>34.262925000000003</v>
      </c>
      <c r="GQ16" s="57">
        <v>10.016629999999999</v>
      </c>
      <c r="GR16" s="57">
        <v>37.963740000000001</v>
      </c>
      <c r="GS16" s="57">
        <v>34.263224999999998</v>
      </c>
      <c r="GT16" s="57">
        <v>18.196674999999999</v>
      </c>
      <c r="GU16" s="57">
        <v>30.814889999999998</v>
      </c>
      <c r="GV16" s="57">
        <v>20.978615000000001</v>
      </c>
      <c r="GW16" s="57">
        <v>24.086539999999999</v>
      </c>
      <c r="GX16" s="57">
        <v>38.68233</v>
      </c>
      <c r="GY16" s="57">
        <v>46.481655000000003</v>
      </c>
      <c r="GZ16" s="57">
        <v>25.457360000000001</v>
      </c>
      <c r="HA16" s="57">
        <v>27.655799999999999</v>
      </c>
      <c r="HB16" s="57">
        <v>27.516310000000001</v>
      </c>
      <c r="HC16" s="57">
        <v>24.64151</v>
      </c>
      <c r="HD16" s="57">
        <v>31.103809999999999</v>
      </c>
      <c r="HE16" s="57">
        <v>15.318194999999999</v>
      </c>
      <c r="HF16" s="57">
        <v>5.9931349999999997</v>
      </c>
      <c r="HG16" s="57">
        <v>21.086745000000001</v>
      </c>
      <c r="HH16" s="57">
        <v>13.038285</v>
      </c>
      <c r="HI16" s="57">
        <v>26.117640000000002</v>
      </c>
      <c r="HJ16" s="57">
        <v>28.996860000000002</v>
      </c>
      <c r="HK16" s="57">
        <v>24.988700000000001</v>
      </c>
      <c r="HL16" s="57">
        <v>15.632605</v>
      </c>
      <c r="HM16" s="57">
        <v>2.3736649999999999</v>
      </c>
      <c r="HN16" s="57">
        <v>22.980440000000002</v>
      </c>
      <c r="HO16" s="57">
        <v>10.562265</v>
      </c>
      <c r="HP16" s="57">
        <v>25.444385</v>
      </c>
      <c r="HQ16" s="57">
        <v>1031.9313649999999</v>
      </c>
      <c r="HR16" s="57">
        <v>1018.91694</v>
      </c>
      <c r="HS16" s="57">
        <v>1032.3418549999999</v>
      </c>
      <c r="HT16" s="57">
        <v>1033.7778350000001</v>
      </c>
      <c r="HU16" s="57">
        <v>1030.1971100000001</v>
      </c>
      <c r="HV16" s="142">
        <f>HV17</f>
        <v>1021.245995</v>
      </c>
      <c r="HW16" s="142">
        <f>HW17</f>
        <v>1041.31096</v>
      </c>
    </row>
    <row r="17" spans="1:231" x14ac:dyDescent="0.25">
      <c r="A17" s="70" t="s">
        <v>235</v>
      </c>
      <c r="B17" s="49" t="s">
        <v>201</v>
      </c>
      <c r="C17" s="18" t="s">
        <v>235</v>
      </c>
      <c r="D17" s="20"/>
      <c r="E17" s="92"/>
      <c r="F17" s="92"/>
      <c r="G17" s="92"/>
      <c r="H17" s="92"/>
      <c r="I17" s="22"/>
      <c r="J17" s="20"/>
      <c r="K17" s="20"/>
      <c r="L17" s="20"/>
      <c r="M17" s="20"/>
      <c r="N17" s="20"/>
      <c r="O17" s="80"/>
      <c r="P17" s="20"/>
      <c r="Q17" s="20"/>
      <c r="R17" s="20"/>
      <c r="S17" s="22"/>
      <c r="T17" s="20"/>
      <c r="U17" s="20"/>
      <c r="V17" s="80"/>
      <c r="W17" s="80"/>
      <c r="X17" s="20"/>
      <c r="Y17" s="20"/>
      <c r="Z17" s="80"/>
      <c r="AA17" s="80"/>
      <c r="AB17" s="20"/>
      <c r="AC17" s="22"/>
      <c r="AD17" s="20"/>
      <c r="AE17" s="20"/>
      <c r="AF17" s="20"/>
      <c r="AG17" s="20"/>
      <c r="AH17" s="20"/>
      <c r="AI17" s="20"/>
      <c r="AJ17" s="20"/>
      <c r="AK17" s="20"/>
      <c r="AL17" s="20"/>
      <c r="AM17" s="22"/>
      <c r="AN17" s="20"/>
      <c r="AO17" s="20"/>
      <c r="AP17" s="20"/>
      <c r="AQ17" s="20"/>
      <c r="AR17" s="20"/>
      <c r="AS17" s="20"/>
      <c r="AT17" s="20"/>
      <c r="AU17" s="20"/>
      <c r="AV17" s="20"/>
      <c r="AW17" s="22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2"/>
      <c r="BO17" s="22"/>
      <c r="BP17" s="22"/>
      <c r="BQ17" s="22"/>
      <c r="BR17" s="22"/>
      <c r="BS17" s="22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116">
        <v>9.3007089999999994</v>
      </c>
      <c r="DE17" s="116">
        <v>5.7514089999999998</v>
      </c>
      <c r="DF17" s="116">
        <v>7.4585759999999999</v>
      </c>
      <c r="DG17" s="116">
        <v>6.6459469999999996</v>
      </c>
      <c r="DH17" s="116">
        <v>6.3617350000000004</v>
      </c>
      <c r="DI17" s="116">
        <v>3.6502599999999998</v>
      </c>
      <c r="DJ17" s="116">
        <v>7.8959299999999999</v>
      </c>
      <c r="DK17" s="116">
        <v>9.3550299999999993</v>
      </c>
      <c r="DL17" s="116">
        <v>7.0423650000000002</v>
      </c>
      <c r="DM17" s="117">
        <v>6.4287000000000001</v>
      </c>
      <c r="DN17" s="96">
        <v>15.8758</v>
      </c>
      <c r="DO17" s="116">
        <v>6.4113100000000003</v>
      </c>
      <c r="DP17" s="116">
        <v>5.4735950000000004</v>
      </c>
      <c r="DQ17" s="116">
        <v>3.127955</v>
      </c>
      <c r="DR17" s="118">
        <v>7.0860900000000004</v>
      </c>
      <c r="DS17" s="119">
        <v>7.4827500000000002</v>
      </c>
      <c r="DT17" s="21">
        <v>8.55687</v>
      </c>
      <c r="DU17" s="21">
        <v>8.7013400000000001</v>
      </c>
      <c r="DV17" s="21">
        <v>8.8620950000000001</v>
      </c>
      <c r="DW17" s="21">
        <v>8.1460150000000002</v>
      </c>
      <c r="DX17" s="20">
        <v>11.181015</v>
      </c>
      <c r="DY17" s="20">
        <v>18.668299999999999</v>
      </c>
      <c r="DZ17" s="20">
        <v>11.91531</v>
      </c>
      <c r="EA17" s="20">
        <v>17.226845000000001</v>
      </c>
      <c r="EB17" s="20">
        <v>8.5373049999999999</v>
      </c>
      <c r="EC17" s="20">
        <v>6.5533099999999997</v>
      </c>
      <c r="ED17" s="20">
        <v>9.2793949999999992</v>
      </c>
      <c r="EE17" s="20">
        <v>15.806319999999999</v>
      </c>
      <c r="EF17" s="20">
        <v>14.60322</v>
      </c>
      <c r="EG17" s="20">
        <v>10.144745</v>
      </c>
      <c r="EH17" s="20">
        <v>14.628545000000001</v>
      </c>
      <c r="EI17" s="20">
        <v>19.096965000000001</v>
      </c>
      <c r="EJ17" s="20">
        <v>14.977805</v>
      </c>
      <c r="EK17" s="20">
        <v>5.444655</v>
      </c>
      <c r="EL17" s="20">
        <v>6.82165</v>
      </c>
      <c r="EM17" s="20">
        <v>12.048235</v>
      </c>
      <c r="EN17" s="20">
        <v>8.7652149999999995</v>
      </c>
      <c r="EO17" s="20">
        <v>11.85285</v>
      </c>
      <c r="EP17" s="20">
        <v>9.2286049999999999</v>
      </c>
      <c r="EQ17" s="20">
        <v>10.25042</v>
      </c>
      <c r="ER17" s="64">
        <v>23.070129999999999</v>
      </c>
      <c r="ES17" s="64">
        <v>13.01802</v>
      </c>
      <c r="ET17" s="64">
        <v>24.638235000000002</v>
      </c>
      <c r="EU17" s="64">
        <v>15.036994999999999</v>
      </c>
      <c r="EV17" s="64">
        <v>13.623315</v>
      </c>
      <c r="EW17" s="64">
        <v>17.01801</v>
      </c>
      <c r="EX17" s="65">
        <v>23.206305</v>
      </c>
      <c r="EY17" s="64">
        <v>11.946350000000001</v>
      </c>
      <c r="EZ17" s="66">
        <v>17.317489999999999</v>
      </c>
      <c r="FA17" s="65">
        <v>15.762745000000001</v>
      </c>
      <c r="FB17" s="65">
        <v>16.506440000000001</v>
      </c>
      <c r="FC17" s="65">
        <v>27.928280000000001</v>
      </c>
      <c r="FD17" s="65">
        <v>31.5</v>
      </c>
      <c r="FE17" s="59">
        <v>36.6</v>
      </c>
      <c r="FF17" s="59">
        <v>32.5</v>
      </c>
      <c r="FG17" s="59">
        <v>27.4</v>
      </c>
      <c r="FH17" s="59">
        <v>27.399844999999999</v>
      </c>
      <c r="FI17" s="59">
        <v>16.161104999999999</v>
      </c>
      <c r="FJ17" s="59">
        <v>22.884270000000001</v>
      </c>
      <c r="FK17" s="59">
        <v>16.642910000000001</v>
      </c>
      <c r="FL17" s="59">
        <v>14.200240000000001</v>
      </c>
      <c r="FM17" s="59">
        <v>26.025739999999999</v>
      </c>
      <c r="FN17" s="59">
        <v>22.863965</v>
      </c>
      <c r="FO17" s="59">
        <v>15.447520000000001</v>
      </c>
      <c r="FP17" s="59">
        <v>20.203589999999998</v>
      </c>
      <c r="FQ17" s="59">
        <v>21.175934999999999</v>
      </c>
      <c r="FR17" s="59">
        <v>22.928315000000001</v>
      </c>
      <c r="FS17" s="59">
        <v>22.899789999999999</v>
      </c>
      <c r="FT17" s="59">
        <v>11.622769999999999</v>
      </c>
      <c r="FU17" s="59">
        <v>21.368385</v>
      </c>
      <c r="FV17" s="59">
        <v>42.197935000000001</v>
      </c>
      <c r="FW17" s="59">
        <v>22.088215000000002</v>
      </c>
      <c r="FX17" s="59">
        <v>28.911964999999999</v>
      </c>
      <c r="FY17" s="59">
        <v>36.258659999999999</v>
      </c>
      <c r="FZ17" s="59">
        <f>'[1]Table 1 revised assets RBV'!$CE$23</f>
        <v>14.53168</v>
      </c>
      <c r="GA17" s="59">
        <v>27.783785000000002</v>
      </c>
      <c r="GB17" s="57">
        <v>22.700434999999999</v>
      </c>
      <c r="GC17" s="57">
        <v>26.373539999999998</v>
      </c>
      <c r="GD17" s="57">
        <v>17.286919999999999</v>
      </c>
      <c r="GE17" s="57">
        <v>9.6606400000000008</v>
      </c>
      <c r="GF17" s="57">
        <v>11.578405</v>
      </c>
      <c r="GG17" s="57">
        <v>15.53684</v>
      </c>
      <c r="GH17" s="57">
        <v>28.941279999999999</v>
      </c>
      <c r="GI17" s="57">
        <v>25.626135000000001</v>
      </c>
      <c r="GJ17" s="57">
        <v>20.76492</v>
      </c>
      <c r="GK17" s="57">
        <v>30.032585000000001</v>
      </c>
      <c r="GL17" s="57">
        <v>16.659965</v>
      </c>
      <c r="GM17" s="57">
        <v>33.047635</v>
      </c>
      <c r="GN17" s="57">
        <v>25.613835000000002</v>
      </c>
      <c r="GO17" s="57">
        <v>12.250505</v>
      </c>
      <c r="GP17" s="57">
        <v>34.262925000000003</v>
      </c>
      <c r="GQ17" s="57">
        <v>10.016629999999999</v>
      </c>
      <c r="GR17" s="57">
        <v>37.963740000000001</v>
      </c>
      <c r="GS17" s="57">
        <v>34.263224999999998</v>
      </c>
      <c r="GT17" s="57">
        <v>18.196674999999999</v>
      </c>
      <c r="GU17" s="57">
        <v>30.814889999999998</v>
      </c>
      <c r="GV17" s="57">
        <v>20.978615000000001</v>
      </c>
      <c r="GW17" s="57">
        <v>24.086539999999999</v>
      </c>
      <c r="GX17" s="57">
        <v>38.68233</v>
      </c>
      <c r="GY17" s="57">
        <v>46.481655000000003</v>
      </c>
      <c r="GZ17" s="57">
        <v>25.457360000000001</v>
      </c>
      <c r="HA17" s="57">
        <v>27.655799999999999</v>
      </c>
      <c r="HB17" s="57">
        <v>27.516310000000001</v>
      </c>
      <c r="HC17" s="57">
        <v>24.64151</v>
      </c>
      <c r="HD17" s="57">
        <v>31.103809999999999</v>
      </c>
      <c r="HE17" s="57">
        <v>15.318194999999999</v>
      </c>
      <c r="HF17" s="57">
        <v>5.9931349999999997</v>
      </c>
      <c r="HG17" s="57">
        <v>21.086745000000001</v>
      </c>
      <c r="HH17" s="57">
        <v>13.038285</v>
      </c>
      <c r="HI17" s="57">
        <v>26.117640000000002</v>
      </c>
      <c r="HJ17" s="57">
        <v>28.996860000000002</v>
      </c>
      <c r="HK17" s="57">
        <v>24.988700000000001</v>
      </c>
      <c r="HL17" s="57">
        <v>15.632605</v>
      </c>
      <c r="HM17" s="57">
        <v>2.3736649999999999</v>
      </c>
      <c r="HN17" s="57">
        <v>22.980440000000002</v>
      </c>
      <c r="HO17" s="57">
        <v>10.562265</v>
      </c>
      <c r="HP17" s="57">
        <v>25.444385</v>
      </c>
      <c r="HQ17" s="57">
        <v>1031.9313649999999</v>
      </c>
      <c r="HR17" s="57">
        <v>1018.91694</v>
      </c>
      <c r="HS17" s="57">
        <v>1032.3418549999999</v>
      </c>
      <c r="HT17" s="57">
        <v>1033.7778350000001</v>
      </c>
      <c r="HU17" s="57">
        <v>1030.1971100000001</v>
      </c>
      <c r="HV17" s="145">
        <f>'[2]Table 1 revised assets RBV'!BC$23+'[3]Table 1 revised assets RBV'!$BC$37</f>
        <v>1021.245995</v>
      </c>
      <c r="HW17" s="145">
        <f>'[2]Table 1 revised assets RBV'!BD$23+'[3]Table 1 revised assets RBV'!BD$37</f>
        <v>1041.31096</v>
      </c>
    </row>
    <row r="18" spans="1:231" x14ac:dyDescent="0.25">
      <c r="A18" s="70" t="s">
        <v>236</v>
      </c>
      <c r="B18" s="48" t="s">
        <v>202</v>
      </c>
      <c r="C18" s="70" t="s">
        <v>236</v>
      </c>
      <c r="D18" s="20">
        <v>1191.0550049999999</v>
      </c>
      <c r="E18" s="92">
        <v>1189.4987759999999</v>
      </c>
      <c r="F18" s="92">
        <v>1189.4987759999999</v>
      </c>
      <c r="G18" s="92">
        <v>1189.4987759999999</v>
      </c>
      <c r="H18" s="92">
        <v>1235.0928240000001</v>
      </c>
      <c r="I18" s="22">
        <v>1235.0928240000001</v>
      </c>
      <c r="J18" s="20">
        <v>1235.0928240000001</v>
      </c>
      <c r="K18" s="20">
        <v>1233.478337</v>
      </c>
      <c r="L18" s="20">
        <v>1233.478337</v>
      </c>
      <c r="M18" s="20">
        <v>1233.478337</v>
      </c>
      <c r="N18" s="20">
        <v>1231.740323</v>
      </c>
      <c r="O18" s="80">
        <v>1184.5053519999999</v>
      </c>
      <c r="P18" s="20">
        <v>1184.5053519999999</v>
      </c>
      <c r="Q18" s="20">
        <v>1182.55726</v>
      </c>
      <c r="R18" s="20">
        <v>1182.55726</v>
      </c>
      <c r="S18" s="22">
        <v>1198.476672</v>
      </c>
      <c r="T18" s="20">
        <v>1196.4537290000001</v>
      </c>
      <c r="U18" s="20">
        <v>1196.4537290000001</v>
      </c>
      <c r="V18" s="80">
        <v>1196.4537290000001</v>
      </c>
      <c r="W18" s="80">
        <v>1194.21675</v>
      </c>
      <c r="X18" s="20">
        <v>1194.21675</v>
      </c>
      <c r="Y18" s="20">
        <v>1191.8389729999999</v>
      </c>
      <c r="Z18" s="80">
        <v>1191.8389729999999</v>
      </c>
      <c r="AA18" s="80">
        <v>1224.7327009999999</v>
      </c>
      <c r="AB18" s="20">
        <v>1224.7327009999999</v>
      </c>
      <c r="AC18" s="22">
        <v>1242.646172</v>
      </c>
      <c r="AD18" s="20">
        <v>1242.646172</v>
      </c>
      <c r="AE18" s="20">
        <v>1242.646172</v>
      </c>
      <c r="AF18" s="20">
        <v>1240.00855</v>
      </c>
      <c r="AG18" s="20">
        <v>1240.00855</v>
      </c>
      <c r="AH18" s="20">
        <v>1240.00855</v>
      </c>
      <c r="AI18" s="20">
        <v>1237.2733989999999</v>
      </c>
      <c r="AJ18" s="20">
        <v>1193.706306</v>
      </c>
      <c r="AK18" s="20">
        <v>1193.706306</v>
      </c>
      <c r="AL18" s="20">
        <v>1191.162685</v>
      </c>
      <c r="AM18" s="22">
        <v>1272.718151</v>
      </c>
      <c r="AN18" s="20">
        <v>1272.718151</v>
      </c>
      <c r="AO18" s="20">
        <v>802.88622099999998</v>
      </c>
      <c r="AP18" s="20">
        <v>802.88622099999998</v>
      </c>
      <c r="AQ18" s="20">
        <v>735.02449899999999</v>
      </c>
      <c r="AR18" s="20">
        <v>733.29587300000003</v>
      </c>
      <c r="AS18" s="20">
        <v>733.29587300000003</v>
      </c>
      <c r="AT18" s="20">
        <v>733.29587300000003</v>
      </c>
      <c r="AU18" s="20">
        <v>731.40845300000001</v>
      </c>
      <c r="AV18" s="20">
        <v>731.40845300000001</v>
      </c>
      <c r="AW18" s="22">
        <v>731.40845300000001</v>
      </c>
      <c r="AX18" s="20">
        <v>729.72823000000005</v>
      </c>
      <c r="AY18" s="20">
        <v>620.78246200000001</v>
      </c>
      <c r="AZ18" s="20">
        <v>620.78246200000001</v>
      </c>
      <c r="BA18" s="20">
        <v>620.78246200000001</v>
      </c>
      <c r="BB18" s="20">
        <v>620.06422199999997</v>
      </c>
      <c r="BC18" s="20">
        <v>620.06422199999997</v>
      </c>
      <c r="BD18" s="20">
        <v>619.71301700000004</v>
      </c>
      <c r="BE18" s="20">
        <v>619.71301700000004</v>
      </c>
      <c r="BF18" s="20">
        <v>620.21301700000004</v>
      </c>
      <c r="BG18" s="20">
        <v>619.92965200000003</v>
      </c>
      <c r="BH18" s="20">
        <v>619.92965200000003</v>
      </c>
      <c r="BI18" s="20">
        <v>619.92965200000003</v>
      </c>
      <c r="BJ18" s="20">
        <v>618.48064799999997</v>
      </c>
      <c r="BK18" s="20">
        <v>618.48064799999997</v>
      </c>
      <c r="BL18" s="20">
        <v>618.48064799999997</v>
      </c>
      <c r="BM18" s="20">
        <v>620.84485500000005</v>
      </c>
      <c r="BN18" s="20">
        <v>621.04485499999998</v>
      </c>
      <c r="BO18" s="20">
        <v>620.89916600000004</v>
      </c>
      <c r="BP18" s="20">
        <v>620.74546699999996</v>
      </c>
      <c r="BQ18" s="20">
        <v>620.74546699999996</v>
      </c>
      <c r="BR18" s="20">
        <v>620.74546699999996</v>
      </c>
      <c r="BS18" s="20">
        <v>618.89124800000002</v>
      </c>
      <c r="BT18" s="20">
        <v>1417.8912479999999</v>
      </c>
      <c r="BU18" s="20">
        <v>1417.8912479999999</v>
      </c>
      <c r="BV18" s="20">
        <v>1417.6880309999999</v>
      </c>
      <c r="BW18" s="20">
        <v>1419.3704270000001</v>
      </c>
      <c r="BX18" s="20">
        <v>1419.3704270000001</v>
      </c>
      <c r="BY18" s="20">
        <v>1369.1730299999999</v>
      </c>
      <c r="BZ18" s="20">
        <v>1369.1730299999999</v>
      </c>
      <c r="CA18" s="20">
        <v>1518.2130299999999</v>
      </c>
      <c r="CB18" s="20">
        <v>1517.947635</v>
      </c>
      <c r="CC18" s="20">
        <v>1517.947635</v>
      </c>
      <c r="CD18" s="20">
        <v>1517.947635</v>
      </c>
      <c r="CE18" s="20">
        <v>1517.620048</v>
      </c>
      <c r="CF18" s="20">
        <v>1517.620048</v>
      </c>
      <c r="CG18" s="20">
        <v>1517.620048</v>
      </c>
      <c r="CH18" s="20">
        <v>1518.505206</v>
      </c>
      <c r="CI18" s="20">
        <v>1518.505206</v>
      </c>
      <c r="CJ18" s="20">
        <v>1518.505206</v>
      </c>
      <c r="CK18" s="20">
        <v>1518.505206</v>
      </c>
      <c r="CL18" s="20">
        <v>1518.505206</v>
      </c>
      <c r="CM18" s="20">
        <v>1518.505206</v>
      </c>
      <c r="CN18" s="20">
        <v>1518.505206</v>
      </c>
      <c r="CO18" s="20">
        <v>1518.505206</v>
      </c>
      <c r="CP18" s="20">
        <v>1518.505206</v>
      </c>
      <c r="CQ18" s="20">
        <v>1518.4375030000001</v>
      </c>
      <c r="CR18" s="20">
        <v>1518.3440599999999</v>
      </c>
      <c r="CS18" s="20">
        <v>1518.3440599999999</v>
      </c>
      <c r="CT18" s="20">
        <v>1518.2985490000001</v>
      </c>
      <c r="CU18" s="20">
        <v>1518.2985490000001</v>
      </c>
      <c r="CV18" s="20">
        <v>1518.358549</v>
      </c>
      <c r="CW18" s="20">
        <v>1518.3256980000001</v>
      </c>
      <c r="CX18" s="20">
        <v>1518.3256980000001</v>
      </c>
      <c r="CY18" s="20">
        <v>1518.3256980000001</v>
      </c>
      <c r="CZ18" s="20">
        <v>1518.2771849999999</v>
      </c>
      <c r="DA18" s="20">
        <v>1518.2771849999999</v>
      </c>
      <c r="DB18" s="20">
        <v>1418.2771849999999</v>
      </c>
      <c r="DC18" s="20">
        <v>1618.414927</v>
      </c>
      <c r="DD18" s="116">
        <v>1618.8149269999999</v>
      </c>
      <c r="DE18" s="116">
        <v>1618.8149269999999</v>
      </c>
      <c r="DF18" s="116">
        <v>1618.7897049999999</v>
      </c>
      <c r="DG18" s="116">
        <v>1920.949705</v>
      </c>
      <c r="DH18" s="116">
        <v>2160.11292</v>
      </c>
      <c r="DI18" s="116">
        <v>2354.9693400000001</v>
      </c>
      <c r="DJ18" s="116">
        <v>2354.9693400000001</v>
      </c>
      <c r="DK18" s="116">
        <v>2473.8824920000002</v>
      </c>
      <c r="DL18" s="116">
        <v>2474.0094800000002</v>
      </c>
      <c r="DM18" s="117">
        <v>2474.0094800000002</v>
      </c>
      <c r="DN18" s="96">
        <v>2474.0094800000002</v>
      </c>
      <c r="DO18" s="116">
        <v>2473.9541410000002</v>
      </c>
      <c r="DP18" s="116">
        <v>2474.4541410000002</v>
      </c>
      <c r="DQ18" s="116">
        <v>2474.4541410000002</v>
      </c>
      <c r="DR18" s="118">
        <v>2474.4541410000002</v>
      </c>
      <c r="DS18" s="116">
        <v>2474.9760099999999</v>
      </c>
      <c r="DT18" s="21">
        <v>2396.099843</v>
      </c>
      <c r="DU18" s="21">
        <v>2397.8208220000001</v>
      </c>
      <c r="DV18" s="21">
        <v>2369.993543</v>
      </c>
      <c r="DW18" s="21">
        <v>2369.993543</v>
      </c>
      <c r="DX18" s="20">
        <v>2370.9670350000001</v>
      </c>
      <c r="DY18" s="20">
        <v>2370.8590349999999</v>
      </c>
      <c r="DZ18" s="20">
        <v>2370.5790350000002</v>
      </c>
      <c r="EA18" s="20">
        <v>2370.5790350000002</v>
      </c>
      <c r="EB18" s="20">
        <v>2370.839035</v>
      </c>
      <c r="EC18" s="20">
        <v>2371.2390350000001</v>
      </c>
      <c r="ED18" s="20">
        <v>2371.2390350000001</v>
      </c>
      <c r="EE18" s="20">
        <v>2371.01838</v>
      </c>
      <c r="EF18" s="20">
        <v>2371.2183799999998</v>
      </c>
      <c r="EG18" s="20">
        <v>2631.7179689999998</v>
      </c>
      <c r="EH18" s="20">
        <v>2786.2125139999998</v>
      </c>
      <c r="EI18" s="20">
        <v>2786.3125140000002</v>
      </c>
      <c r="EJ18" s="20">
        <v>2786.512514</v>
      </c>
      <c r="EK18" s="20">
        <v>2786.512514</v>
      </c>
      <c r="EL18" s="20">
        <v>3791.512514</v>
      </c>
      <c r="EM18" s="20">
        <v>3791.452644</v>
      </c>
      <c r="EN18" s="20">
        <v>3791.2426439999999</v>
      </c>
      <c r="EO18" s="20">
        <v>3791.3426439999998</v>
      </c>
      <c r="EP18" s="20">
        <v>3791.2301459999999</v>
      </c>
      <c r="EQ18" s="20">
        <v>3773.0131249999999</v>
      </c>
      <c r="ER18" s="64">
        <v>3789.7201460000001</v>
      </c>
      <c r="ES18" s="64">
        <v>3764.4335820000001</v>
      </c>
      <c r="ET18" s="64">
        <v>3764.4335820000001</v>
      </c>
      <c r="EU18" s="64">
        <v>3513.5835820000002</v>
      </c>
      <c r="EV18" s="64">
        <v>3513.2563</v>
      </c>
      <c r="EW18" s="64">
        <v>3517.1561799999999</v>
      </c>
      <c r="EX18" s="65">
        <v>3517.61618</v>
      </c>
      <c r="EY18" s="64">
        <v>3517.7961799999998</v>
      </c>
      <c r="EZ18" s="66">
        <v>3542.9191649999998</v>
      </c>
      <c r="FA18" s="65">
        <v>3542.9191649999998</v>
      </c>
      <c r="FB18" s="65">
        <v>3196.959198</v>
      </c>
      <c r="FC18" s="65">
        <v>3196.959198</v>
      </c>
      <c r="FD18" s="65">
        <v>3197.5</v>
      </c>
      <c r="FE18" s="59">
        <v>2953</v>
      </c>
      <c r="FF18" s="59">
        <v>2826.5</v>
      </c>
      <c r="FG18" s="59">
        <v>2827.5</v>
      </c>
      <c r="FH18" s="59">
        <v>2827.4575049999999</v>
      </c>
      <c r="FI18" s="59">
        <v>2827.4575049999999</v>
      </c>
      <c r="FJ18" s="59">
        <v>2829.2325049999999</v>
      </c>
      <c r="FK18" s="59">
        <v>2828.7525049999999</v>
      </c>
      <c r="FL18" s="59">
        <v>2828.7525049999999</v>
      </c>
      <c r="FM18" s="59">
        <v>2828.7525049999999</v>
      </c>
      <c r="FN18" s="59">
        <v>2828.7525150000001</v>
      </c>
      <c r="FO18" s="59">
        <v>2828.7525049999999</v>
      </c>
      <c r="FP18" s="59">
        <v>2829.4325050000002</v>
      </c>
      <c r="FQ18" s="59">
        <v>2829.4325050000002</v>
      </c>
      <c r="FR18" s="59">
        <v>2829.4325050000002</v>
      </c>
      <c r="FS18" s="59">
        <v>2829.4325050000002</v>
      </c>
      <c r="FT18" s="59">
        <v>2832.0325050000001</v>
      </c>
      <c r="FU18" s="59">
        <v>2827.712505</v>
      </c>
      <c r="FV18" s="59">
        <v>2827.712505</v>
      </c>
      <c r="FW18" s="59">
        <v>2827.712505</v>
      </c>
      <c r="FX18" s="59">
        <v>2827.712505</v>
      </c>
      <c r="FY18" s="59">
        <v>2827.712505</v>
      </c>
      <c r="FZ18" s="59">
        <f t="shared" ref="FZ18:HW18" si="3">FZ19</f>
        <v>2827.712505</v>
      </c>
      <c r="GA18" s="59">
        <v>2527.632505</v>
      </c>
      <c r="GB18" s="57">
        <v>2527.632505</v>
      </c>
      <c r="GC18" s="57">
        <v>2527.632505</v>
      </c>
      <c r="GD18" s="57">
        <f t="shared" si="3"/>
        <v>2528.632505</v>
      </c>
      <c r="GE18" s="57">
        <f t="shared" si="3"/>
        <v>2528.632505</v>
      </c>
      <c r="GF18" s="57">
        <f t="shared" si="3"/>
        <v>2528.632505</v>
      </c>
      <c r="GG18" s="57">
        <v>2371.6041949999999</v>
      </c>
      <c r="GH18" s="57">
        <v>2371.3041950000002</v>
      </c>
      <c r="GI18" s="57">
        <v>2372.3041950000002</v>
      </c>
      <c r="GJ18" s="57">
        <v>2372.3041950000002</v>
      </c>
      <c r="GK18" s="57">
        <v>2372.3041950000002</v>
      </c>
      <c r="GL18" s="57">
        <v>2372.4041950000001</v>
      </c>
      <c r="GM18" s="57">
        <v>2375.4041950000001</v>
      </c>
      <c r="GN18" s="57">
        <v>2218.3758849999999</v>
      </c>
      <c r="GO18" s="57">
        <v>2218.3758849999999</v>
      </c>
      <c r="GP18" s="57">
        <v>2218.3758849999999</v>
      </c>
      <c r="GQ18" s="57">
        <v>2212.649993</v>
      </c>
      <c r="GR18" s="57">
        <v>2212.649993</v>
      </c>
      <c r="GS18" s="57">
        <v>2213.2499929999999</v>
      </c>
      <c r="GT18" s="57">
        <v>2318.7499929999999</v>
      </c>
      <c r="GU18" s="57">
        <v>2319.3499929999998</v>
      </c>
      <c r="GV18" s="57">
        <v>2319.3499929999998</v>
      </c>
      <c r="GW18" s="57">
        <v>2319.5499930000001</v>
      </c>
      <c r="GX18" s="57">
        <v>2319.5499930000001</v>
      </c>
      <c r="GY18" s="57">
        <v>2323.9499930000002</v>
      </c>
      <c r="GZ18" s="57">
        <v>2323.9499930000002</v>
      </c>
      <c r="HA18" s="57">
        <v>2323.9499930000002</v>
      </c>
      <c r="HB18" s="57">
        <v>2323.9499930000002</v>
      </c>
      <c r="HC18" s="57">
        <v>2623.9499930000002</v>
      </c>
      <c r="HD18" s="57">
        <v>2623.9499930000002</v>
      </c>
      <c r="HE18" s="57">
        <v>3323.0499930000001</v>
      </c>
      <c r="HF18" s="57">
        <v>3323.0999929999998</v>
      </c>
      <c r="HG18" s="57">
        <v>3325.1999930000002</v>
      </c>
      <c r="HH18" s="57">
        <v>3325.1999930000002</v>
      </c>
      <c r="HI18" s="57">
        <v>3326.1999930000002</v>
      </c>
      <c r="HJ18" s="57">
        <v>3326.2199930000002</v>
      </c>
      <c r="HK18" s="57">
        <v>3325.2199930000002</v>
      </c>
      <c r="HL18" s="57">
        <v>3322.2199930000002</v>
      </c>
      <c r="HM18" s="57">
        <v>29.292287999999999</v>
      </c>
      <c r="HN18" s="57">
        <v>3322.6199929999998</v>
      </c>
      <c r="HO18" s="57">
        <v>3323.2699929999999</v>
      </c>
      <c r="HP18" s="57">
        <v>3324.2899929999999</v>
      </c>
      <c r="HQ18" s="57">
        <v>3324.2899929999999</v>
      </c>
      <c r="HR18" s="57">
        <v>3331.4899930000001</v>
      </c>
      <c r="HS18" s="57">
        <v>2931.5599929999998</v>
      </c>
      <c r="HT18" s="57">
        <v>2933.0599929999998</v>
      </c>
      <c r="HU18" s="57">
        <v>3422.6449929999999</v>
      </c>
      <c r="HV18" s="142">
        <f t="shared" si="3"/>
        <v>4359.8649930000001</v>
      </c>
      <c r="HW18" s="142">
        <f t="shared" si="3"/>
        <v>4364.8649930000001</v>
      </c>
    </row>
    <row r="19" spans="1:231" x14ac:dyDescent="0.25">
      <c r="A19" s="70" t="s">
        <v>237</v>
      </c>
      <c r="B19" s="49" t="s">
        <v>203</v>
      </c>
      <c r="C19" s="70" t="s">
        <v>237</v>
      </c>
      <c r="D19" s="20">
        <v>1191.0550049999999</v>
      </c>
      <c r="E19" s="92">
        <v>1189.4987759999999</v>
      </c>
      <c r="F19" s="92">
        <v>1189.4987759999999</v>
      </c>
      <c r="G19" s="92">
        <v>1189.4987759999999</v>
      </c>
      <c r="H19" s="92">
        <v>1235.0928240000001</v>
      </c>
      <c r="I19" s="22">
        <v>1235.0928240000001</v>
      </c>
      <c r="J19" s="20">
        <v>1235.0928240000001</v>
      </c>
      <c r="K19" s="20">
        <v>1233.478337</v>
      </c>
      <c r="L19" s="20">
        <v>1233.478337</v>
      </c>
      <c r="M19" s="20">
        <v>1233.478337</v>
      </c>
      <c r="N19" s="20">
        <v>1231.740323</v>
      </c>
      <c r="O19" s="80">
        <v>1184.5053519999999</v>
      </c>
      <c r="P19" s="20">
        <v>1184.5053519999999</v>
      </c>
      <c r="Q19" s="20">
        <v>1182.55726</v>
      </c>
      <c r="R19" s="20">
        <v>1182.55726</v>
      </c>
      <c r="S19" s="22">
        <v>1198.476672</v>
      </c>
      <c r="T19" s="20">
        <v>1196.4537290000001</v>
      </c>
      <c r="U19" s="20">
        <v>1196.4537290000001</v>
      </c>
      <c r="V19" s="80">
        <v>1196.4537290000001</v>
      </c>
      <c r="W19" s="80">
        <v>1194.21675</v>
      </c>
      <c r="X19" s="20">
        <v>1194.21675</v>
      </c>
      <c r="Y19" s="20">
        <v>1191.8389729999999</v>
      </c>
      <c r="Z19" s="80">
        <v>1191.8389729999999</v>
      </c>
      <c r="AA19" s="80">
        <v>1224.7327009999999</v>
      </c>
      <c r="AB19" s="20">
        <v>1224.7327009999999</v>
      </c>
      <c r="AC19" s="22">
        <v>1242.646172</v>
      </c>
      <c r="AD19" s="20">
        <v>1242.646172</v>
      </c>
      <c r="AE19" s="20">
        <v>1242.646172</v>
      </c>
      <c r="AF19" s="20">
        <v>1240.00855</v>
      </c>
      <c r="AG19" s="20">
        <v>1240.00855</v>
      </c>
      <c r="AH19" s="20">
        <v>1240.00855</v>
      </c>
      <c r="AI19" s="20">
        <v>1237.2733989999999</v>
      </c>
      <c r="AJ19" s="20">
        <v>1193.706306</v>
      </c>
      <c r="AK19" s="20">
        <v>1193.706306</v>
      </c>
      <c r="AL19" s="20">
        <v>1191.162685</v>
      </c>
      <c r="AM19" s="22">
        <v>1272.718151</v>
      </c>
      <c r="AN19" s="20">
        <v>1272.718151</v>
      </c>
      <c r="AO19" s="20">
        <v>802.88622099999998</v>
      </c>
      <c r="AP19" s="20">
        <v>802.88622099999998</v>
      </c>
      <c r="AQ19" s="20">
        <v>735.02449899999999</v>
      </c>
      <c r="AR19" s="20">
        <v>733.29587300000003</v>
      </c>
      <c r="AS19" s="20">
        <v>733.29587300000003</v>
      </c>
      <c r="AT19" s="20">
        <v>733.29587300000003</v>
      </c>
      <c r="AU19" s="20">
        <v>731.40845300000001</v>
      </c>
      <c r="AV19" s="20">
        <v>731.40845300000001</v>
      </c>
      <c r="AW19" s="22">
        <v>731.40845300000001</v>
      </c>
      <c r="AX19" s="20">
        <v>729.72823000000005</v>
      </c>
      <c r="AY19" s="20">
        <v>620.78246200000001</v>
      </c>
      <c r="AZ19" s="20">
        <v>620.78246200000001</v>
      </c>
      <c r="BA19" s="20">
        <v>620.78246200000001</v>
      </c>
      <c r="BB19" s="20">
        <v>620.06422199999997</v>
      </c>
      <c r="BC19" s="20">
        <v>620.06422199999997</v>
      </c>
      <c r="BD19" s="20">
        <v>619.71301700000004</v>
      </c>
      <c r="BE19" s="20">
        <v>619.71301700000004</v>
      </c>
      <c r="BF19" s="20">
        <v>620.21301700000004</v>
      </c>
      <c r="BG19" s="20">
        <v>619.92965200000003</v>
      </c>
      <c r="BH19" s="20">
        <v>619.92965200000003</v>
      </c>
      <c r="BI19" s="20">
        <v>619.92965200000003</v>
      </c>
      <c r="BJ19" s="20">
        <v>618.48064799999997</v>
      </c>
      <c r="BK19" s="20">
        <v>618.48064799999997</v>
      </c>
      <c r="BL19" s="20">
        <v>618.48064799999997</v>
      </c>
      <c r="BM19" s="20">
        <v>620.84485500000005</v>
      </c>
      <c r="BN19" s="20">
        <v>621.04485499999998</v>
      </c>
      <c r="BO19" s="20">
        <v>620.89916600000004</v>
      </c>
      <c r="BP19" s="20">
        <v>620.74546699999996</v>
      </c>
      <c r="BQ19" s="20">
        <v>620.74546699999996</v>
      </c>
      <c r="BR19" s="20">
        <v>620.74546699999996</v>
      </c>
      <c r="BS19" s="20">
        <v>618.89124800000002</v>
      </c>
      <c r="BT19" s="20">
        <v>1417.8912479999999</v>
      </c>
      <c r="BU19" s="20">
        <v>1417.8912479999999</v>
      </c>
      <c r="BV19" s="20">
        <v>1417.6880309999999</v>
      </c>
      <c r="BW19" s="20">
        <v>1419.3704270000001</v>
      </c>
      <c r="BX19" s="20">
        <v>1419.3704270000001</v>
      </c>
      <c r="BY19" s="20">
        <v>1369.1730299999999</v>
      </c>
      <c r="BZ19" s="20">
        <v>1369.1730299999999</v>
      </c>
      <c r="CA19" s="20">
        <v>1518.2130299999999</v>
      </c>
      <c r="CB19" s="20">
        <v>1517.947635</v>
      </c>
      <c r="CC19" s="20">
        <v>1517.947635</v>
      </c>
      <c r="CD19" s="20">
        <v>1517.947635</v>
      </c>
      <c r="CE19" s="20">
        <v>1517.620048</v>
      </c>
      <c r="CF19" s="20">
        <v>1517.620048</v>
      </c>
      <c r="CG19" s="20">
        <v>1517.620048</v>
      </c>
      <c r="CH19" s="20">
        <v>1518.505206</v>
      </c>
      <c r="CI19" s="20">
        <v>1518.505206</v>
      </c>
      <c r="CJ19" s="20">
        <v>1518.505206</v>
      </c>
      <c r="CK19" s="20">
        <v>1518.505206</v>
      </c>
      <c r="CL19" s="20">
        <v>1518.505206</v>
      </c>
      <c r="CM19" s="20">
        <v>1518.505206</v>
      </c>
      <c r="CN19" s="20">
        <v>1518.505206</v>
      </c>
      <c r="CO19" s="20">
        <v>1518.505206</v>
      </c>
      <c r="CP19" s="20">
        <v>1518.505206</v>
      </c>
      <c r="CQ19" s="20">
        <v>1518.4375030000001</v>
      </c>
      <c r="CR19" s="20">
        <v>1518.3440599999999</v>
      </c>
      <c r="CS19" s="20">
        <v>1518.3440599999999</v>
      </c>
      <c r="CT19" s="20">
        <v>1518.2985490000001</v>
      </c>
      <c r="CU19" s="20">
        <v>1518.2985490000001</v>
      </c>
      <c r="CV19" s="20">
        <v>1518.358549</v>
      </c>
      <c r="CW19" s="20">
        <v>1518.3256980000001</v>
      </c>
      <c r="CX19" s="20">
        <v>1518.3256980000001</v>
      </c>
      <c r="CY19" s="20">
        <v>1518.3256980000001</v>
      </c>
      <c r="CZ19" s="20">
        <v>1518.2771849999999</v>
      </c>
      <c r="DA19" s="20">
        <v>1518.2771849999999</v>
      </c>
      <c r="DB19" s="20">
        <v>1418.2771849999999</v>
      </c>
      <c r="DC19" s="20">
        <v>1618.414927</v>
      </c>
      <c r="DD19" s="116">
        <v>1618.8149269999999</v>
      </c>
      <c r="DE19" s="116">
        <v>1618.8149269999999</v>
      </c>
      <c r="DF19" s="116">
        <v>1618.7897049999999</v>
      </c>
      <c r="DG19" s="116">
        <v>1920.949705</v>
      </c>
      <c r="DH19" s="120">
        <v>2160.11292</v>
      </c>
      <c r="DI19" s="120">
        <v>2354.9693400000001</v>
      </c>
      <c r="DJ19" s="120">
        <v>2354.9693400000001</v>
      </c>
      <c r="DK19" s="120">
        <v>2473.8824920000002</v>
      </c>
      <c r="DL19" s="120">
        <v>2474.0094800000002</v>
      </c>
      <c r="DM19" s="96">
        <v>2474.0094800000002</v>
      </c>
      <c r="DN19" s="96">
        <v>2474.0094800000002</v>
      </c>
      <c r="DO19" s="120">
        <v>2473.9541410000002</v>
      </c>
      <c r="DP19" s="116">
        <v>2474.4541410000002</v>
      </c>
      <c r="DQ19" s="116">
        <v>2474.4541410000002</v>
      </c>
      <c r="DR19" s="118">
        <v>2474.4541410000002</v>
      </c>
      <c r="DS19" s="116">
        <v>2474.9760099999999</v>
      </c>
      <c r="DT19" s="21">
        <v>2396.099843</v>
      </c>
      <c r="DU19" s="21">
        <v>2397.8208220000001</v>
      </c>
      <c r="DV19" s="21">
        <v>2369.993543</v>
      </c>
      <c r="DW19" s="21">
        <v>2369.993543</v>
      </c>
      <c r="DX19" s="20">
        <v>2370.9670350000001</v>
      </c>
      <c r="DY19" s="20">
        <v>2370.8590349999999</v>
      </c>
      <c r="DZ19" s="20">
        <v>2370.5790350000002</v>
      </c>
      <c r="EA19" s="20">
        <v>2370.5790350000002</v>
      </c>
      <c r="EB19" s="20">
        <v>2370.839035</v>
      </c>
      <c r="EC19" s="20">
        <v>2371.2390350000001</v>
      </c>
      <c r="ED19" s="20">
        <v>2371.2390350000001</v>
      </c>
      <c r="EE19" s="20">
        <v>2371.01838</v>
      </c>
      <c r="EF19" s="20">
        <v>2371.2183799999998</v>
      </c>
      <c r="EG19" s="20">
        <v>2631.7179689999998</v>
      </c>
      <c r="EH19" s="20">
        <v>2786.2125139999998</v>
      </c>
      <c r="EI19" s="20">
        <v>2786.3125140000002</v>
      </c>
      <c r="EJ19" s="20">
        <v>2786.512514</v>
      </c>
      <c r="EK19" s="20">
        <v>2786.512514</v>
      </c>
      <c r="EL19" s="20">
        <v>3791.512514</v>
      </c>
      <c r="EM19" s="20">
        <v>3791.452644</v>
      </c>
      <c r="EN19" s="20">
        <v>3791.2426439999999</v>
      </c>
      <c r="EO19" s="20">
        <v>3791.3426439999998</v>
      </c>
      <c r="EP19" s="20">
        <v>3791.2301459999999</v>
      </c>
      <c r="EQ19" s="20">
        <v>3773.0131249999999</v>
      </c>
      <c r="ER19" s="64">
        <v>3789.7201460000001</v>
      </c>
      <c r="ES19" s="64">
        <v>3764.4335820000001</v>
      </c>
      <c r="ET19" s="64">
        <v>3764.4335820000001</v>
      </c>
      <c r="EU19" s="64">
        <v>3513.5835820000002</v>
      </c>
      <c r="EV19" s="64">
        <v>3513.2563</v>
      </c>
      <c r="EW19" s="64">
        <v>3517.1561799999999</v>
      </c>
      <c r="EX19" s="65">
        <v>3517.61618</v>
      </c>
      <c r="EY19" s="64">
        <v>3517.7961799999998</v>
      </c>
      <c r="EZ19" s="66">
        <v>3542.9191649999998</v>
      </c>
      <c r="FA19" s="65">
        <v>3542.9191649999998</v>
      </c>
      <c r="FB19" s="65">
        <v>3196.959198</v>
      </c>
      <c r="FC19" s="65">
        <v>3196.959198</v>
      </c>
      <c r="FD19" s="65">
        <v>3197.5</v>
      </c>
      <c r="FE19" s="59">
        <v>2953</v>
      </c>
      <c r="FF19" s="59">
        <v>2826.5</v>
      </c>
      <c r="FG19" s="59">
        <v>2827.5</v>
      </c>
      <c r="FH19" s="59">
        <v>2827.4575049999999</v>
      </c>
      <c r="FI19" s="59">
        <v>2827.4575049999999</v>
      </c>
      <c r="FJ19" s="59">
        <v>2829.2325049999999</v>
      </c>
      <c r="FK19" s="59">
        <v>2828.7525049999999</v>
      </c>
      <c r="FL19" s="59">
        <v>2828.7525049999999</v>
      </c>
      <c r="FM19" s="59">
        <v>2828.7525049999999</v>
      </c>
      <c r="FN19" s="59">
        <v>2828.7525150000001</v>
      </c>
      <c r="FO19" s="59">
        <v>2828.7525049999999</v>
      </c>
      <c r="FP19" s="59">
        <v>2829.4325050000002</v>
      </c>
      <c r="FQ19" s="59">
        <v>2829.4325050000002</v>
      </c>
      <c r="FR19" s="59">
        <v>2829.4325050000002</v>
      </c>
      <c r="FS19" s="59">
        <v>2829.4325050000002</v>
      </c>
      <c r="FT19" s="59">
        <v>2832.0325050000001</v>
      </c>
      <c r="FU19" s="59">
        <v>2827.712505</v>
      </c>
      <c r="FV19" s="59">
        <v>2827.712505</v>
      </c>
      <c r="FW19" s="59">
        <v>2827.712505</v>
      </c>
      <c r="FX19" s="59">
        <v>2827.712505</v>
      </c>
      <c r="FY19" s="59">
        <v>2827.712505</v>
      </c>
      <c r="FZ19" s="59">
        <f>'[1]Table 1 revised assets RBV'!$CE$54</f>
        <v>2827.712505</v>
      </c>
      <c r="GA19" s="59">
        <v>2527.632505</v>
      </c>
      <c r="GB19" s="57">
        <v>2527.632505</v>
      </c>
      <c r="GC19" s="57">
        <v>2527.632505</v>
      </c>
      <c r="GD19" s="57">
        <v>2528.632505</v>
      </c>
      <c r="GE19" s="57">
        <v>2528.632505</v>
      </c>
      <c r="GF19" s="57">
        <v>2528.632505</v>
      </c>
      <c r="GG19" s="57">
        <v>2371.6041949999999</v>
      </c>
      <c r="GH19" s="57">
        <v>2371.3041950000002</v>
      </c>
      <c r="GI19" s="57">
        <v>2372.3041950000002</v>
      </c>
      <c r="GJ19" s="57">
        <v>2372.3041950000002</v>
      </c>
      <c r="GK19" s="57">
        <v>2372.3041950000002</v>
      </c>
      <c r="GL19" s="57">
        <v>2372.4041950000001</v>
      </c>
      <c r="GM19" s="57">
        <v>2375.4041950000001</v>
      </c>
      <c r="GN19" s="57">
        <v>2218.3758849999999</v>
      </c>
      <c r="GO19" s="57">
        <v>2218.3758849999999</v>
      </c>
      <c r="GP19" s="57">
        <v>2218.3758849999999</v>
      </c>
      <c r="GQ19" s="57">
        <v>2212.649993</v>
      </c>
      <c r="GR19" s="57">
        <v>2212.649993</v>
      </c>
      <c r="GS19" s="57">
        <v>2213.2499929999999</v>
      </c>
      <c r="GT19" s="57">
        <v>2318.7499929999999</v>
      </c>
      <c r="GU19" s="57">
        <v>2319.3499929999998</v>
      </c>
      <c r="GV19" s="57">
        <v>2319.3499929999998</v>
      </c>
      <c r="GW19" s="57">
        <v>2319.5499930000001</v>
      </c>
      <c r="GX19" s="57">
        <v>2319.5499930000001</v>
      </c>
      <c r="GY19" s="57">
        <v>2323.9499930000002</v>
      </c>
      <c r="GZ19" s="57">
        <v>2323.9499930000002</v>
      </c>
      <c r="HA19" s="57">
        <v>2323.9499930000002</v>
      </c>
      <c r="HB19" s="57">
        <v>2323.9499930000002</v>
      </c>
      <c r="HC19" s="57">
        <v>2623.9499930000002</v>
      </c>
      <c r="HD19" s="57">
        <v>2623.9499930000002</v>
      </c>
      <c r="HE19" s="57">
        <v>3323.0499930000001</v>
      </c>
      <c r="HF19" s="57">
        <v>3323.0999929999998</v>
      </c>
      <c r="HG19" s="57">
        <v>3325.1999930000002</v>
      </c>
      <c r="HH19" s="57">
        <v>3325.1999930000002</v>
      </c>
      <c r="HI19" s="57">
        <v>3326.1999930000002</v>
      </c>
      <c r="HJ19" s="57">
        <v>3326.2199930000002</v>
      </c>
      <c r="HK19" s="57">
        <v>3325.2199930000002</v>
      </c>
      <c r="HL19" s="57">
        <v>3322.2199930000002</v>
      </c>
      <c r="HM19" s="57">
        <v>29.292287999999999</v>
      </c>
      <c r="HN19" s="57">
        <v>3322.6199929999998</v>
      </c>
      <c r="HO19" s="57">
        <v>3323.2699929999999</v>
      </c>
      <c r="HP19" s="57">
        <v>3324.2899929999999</v>
      </c>
      <c r="HQ19" s="57">
        <v>3324.2899929999999</v>
      </c>
      <c r="HR19" s="57">
        <v>3331.4899930000001</v>
      </c>
      <c r="HS19" s="57">
        <v>2931.5599929999998</v>
      </c>
      <c r="HT19" s="57">
        <v>2933.0599929999998</v>
      </c>
      <c r="HU19" s="57">
        <v>3422.6449929999999</v>
      </c>
      <c r="HV19" s="59">
        <f>'[2]Table 1 revised assets RBV'!BC$54</f>
        <v>4359.8649930000001</v>
      </c>
      <c r="HW19" s="59">
        <f>'[2]Table 1 revised assets RBV'!BD$54</f>
        <v>4364.8649930000001</v>
      </c>
    </row>
    <row r="20" spans="1:231" x14ac:dyDescent="0.25">
      <c r="A20" s="70" t="s">
        <v>238</v>
      </c>
      <c r="B20" s="48" t="s">
        <v>204</v>
      </c>
      <c r="C20" s="18" t="s">
        <v>238</v>
      </c>
      <c r="D20" s="20">
        <v>43.542865999999997</v>
      </c>
      <c r="E20" s="93">
        <v>167.08</v>
      </c>
      <c r="F20" s="92">
        <v>71.430588999999998</v>
      </c>
      <c r="G20" s="92">
        <v>0</v>
      </c>
      <c r="H20" s="92">
        <v>0</v>
      </c>
      <c r="I20" s="22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80">
        <v>0</v>
      </c>
      <c r="P20" s="20">
        <v>0</v>
      </c>
      <c r="Q20" s="20">
        <v>0</v>
      </c>
      <c r="R20" s="20">
        <v>0</v>
      </c>
      <c r="S20" s="22">
        <v>0</v>
      </c>
      <c r="T20" s="20">
        <v>0</v>
      </c>
      <c r="U20" s="20">
        <v>0</v>
      </c>
      <c r="V20" s="80">
        <v>0</v>
      </c>
      <c r="W20" s="80">
        <v>0</v>
      </c>
      <c r="X20" s="20">
        <v>0</v>
      </c>
      <c r="Y20" s="20">
        <v>0</v>
      </c>
      <c r="Z20" s="80">
        <v>0</v>
      </c>
      <c r="AA20" s="80">
        <v>0</v>
      </c>
      <c r="AB20" s="20">
        <v>0</v>
      </c>
      <c r="AC20" s="22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2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2">
        <v>0</v>
      </c>
      <c r="AX20" s="20">
        <v>0</v>
      </c>
      <c r="AY20" s="20">
        <v>650</v>
      </c>
      <c r="AZ20" s="20">
        <v>500</v>
      </c>
      <c r="BA20" s="20">
        <v>500</v>
      </c>
      <c r="BB20" s="20">
        <v>500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116">
        <v>60.344971000000001</v>
      </c>
      <c r="DE20" s="116">
        <v>58.066890000000001</v>
      </c>
      <c r="DF20" s="116">
        <v>55.489409999999999</v>
      </c>
      <c r="DG20" s="116">
        <v>53.473666000000001</v>
      </c>
      <c r="DH20" s="120">
        <v>50.317346999999998</v>
      </c>
      <c r="DI20" s="116">
        <v>46.796967000000002</v>
      </c>
      <c r="DJ20" s="116">
        <v>44.809252000000001</v>
      </c>
      <c r="DK20" s="116">
        <v>61.297172000000003</v>
      </c>
      <c r="DL20" s="116">
        <v>68.006963999999996</v>
      </c>
      <c r="DM20" s="117">
        <v>69.227965999999995</v>
      </c>
      <c r="DN20" s="96">
        <v>72.145982000000004</v>
      </c>
      <c r="DO20" s="120">
        <v>71.012806999999995</v>
      </c>
      <c r="DP20" s="116">
        <v>82.147361000000004</v>
      </c>
      <c r="DQ20" s="116">
        <v>80.170428999999999</v>
      </c>
      <c r="DR20" s="118">
        <v>79.312194000000005</v>
      </c>
      <c r="DS20" s="119">
        <v>75.982443000000004</v>
      </c>
      <c r="DT20" s="21">
        <v>73.583432999999999</v>
      </c>
      <c r="DU20" s="21">
        <v>68.030439999999999</v>
      </c>
      <c r="DV20" s="21">
        <v>92.114321000000004</v>
      </c>
      <c r="DW20" s="21">
        <v>90.242975000000001</v>
      </c>
      <c r="DX20" s="20">
        <v>88.931904000000003</v>
      </c>
      <c r="DY20" s="20">
        <v>89.683566999999996</v>
      </c>
      <c r="DZ20" s="20">
        <v>86.428038000000001</v>
      </c>
      <c r="EA20" s="20">
        <v>83.825023999999999</v>
      </c>
      <c r="EB20" s="20">
        <v>81.811139999999995</v>
      </c>
      <c r="EC20" s="20">
        <v>86.118747999999997</v>
      </c>
      <c r="ED20" s="20">
        <v>93.298498999999993</v>
      </c>
      <c r="EE20" s="20">
        <v>91.254774999999995</v>
      </c>
      <c r="EF20" s="20">
        <v>80.340187</v>
      </c>
      <c r="EG20" s="20">
        <v>100.89636900000001</v>
      </c>
      <c r="EH20" s="20">
        <v>103.795039</v>
      </c>
      <c r="EI20" s="1">
        <v>110.26281899999999</v>
      </c>
      <c r="EJ20" s="20">
        <v>107.26204300000001</v>
      </c>
      <c r="EK20" s="20">
        <v>107.42379800000001</v>
      </c>
      <c r="EL20" s="20">
        <v>112.752241</v>
      </c>
      <c r="EM20" s="20">
        <v>109.995392</v>
      </c>
      <c r="EN20" s="20">
        <v>107.214358</v>
      </c>
      <c r="EO20" s="20">
        <v>111.321832</v>
      </c>
      <c r="EP20" s="20">
        <v>116.096666</v>
      </c>
      <c r="EQ20" s="20">
        <v>111.87733900000001</v>
      </c>
      <c r="ER20" s="64">
        <v>88.062700000000007</v>
      </c>
      <c r="ES20" s="64">
        <v>85.328148999999996</v>
      </c>
      <c r="ET20" s="64">
        <v>86.241546999999997</v>
      </c>
      <c r="EU20" s="64">
        <v>84.309116000000003</v>
      </c>
      <c r="EV20" s="64">
        <v>81.175604000000007</v>
      </c>
      <c r="EW20" s="64">
        <v>76.034389000000004</v>
      </c>
      <c r="EX20" s="65">
        <v>74.198611</v>
      </c>
      <c r="EY20" s="64">
        <v>72.698983999999996</v>
      </c>
      <c r="EZ20" s="66">
        <v>68.162064999999998</v>
      </c>
      <c r="FA20" s="65">
        <v>70.723558999999995</v>
      </c>
      <c r="FB20" s="65">
        <v>66.479915000000005</v>
      </c>
      <c r="FC20" s="65">
        <v>62.700561999999998</v>
      </c>
      <c r="FD20" s="65">
        <v>65.7</v>
      </c>
      <c r="FE20" s="59">
        <v>65.7</v>
      </c>
      <c r="FF20" s="59">
        <v>67.7</v>
      </c>
      <c r="FG20" s="59">
        <v>66.900000000000006</v>
      </c>
      <c r="FH20" s="59">
        <v>66.865836000000002</v>
      </c>
      <c r="FI20" s="59">
        <v>65.424025</v>
      </c>
      <c r="FJ20" s="59">
        <v>63.969850000000001</v>
      </c>
      <c r="FK20" s="59">
        <v>62.839202999999998</v>
      </c>
      <c r="FL20" s="59">
        <v>61.465547999999998</v>
      </c>
      <c r="FM20" s="59">
        <v>65.165221000000003</v>
      </c>
      <c r="FN20" s="59">
        <v>66.606584999999995</v>
      </c>
      <c r="FO20" s="59">
        <v>74.240629999999996</v>
      </c>
      <c r="FP20" s="59">
        <v>73.815803000000002</v>
      </c>
      <c r="FQ20" s="59">
        <v>78.263610999999997</v>
      </c>
      <c r="FR20" s="59">
        <v>76.605917000000005</v>
      </c>
      <c r="FS20" s="59">
        <v>80.310123000000004</v>
      </c>
      <c r="FT20" s="59">
        <v>79.823014000000001</v>
      </c>
      <c r="FU20" s="59">
        <v>77.327453000000006</v>
      </c>
      <c r="FV20" s="59">
        <v>76.211922000000001</v>
      </c>
      <c r="FW20" s="59">
        <v>75.306573</v>
      </c>
      <c r="FX20" s="59">
        <v>78.107208999999997</v>
      </c>
      <c r="FY20" s="59">
        <v>79.312872999999996</v>
      </c>
      <c r="FZ20" s="59">
        <f t="shared" ref="FZ20:GE20" si="4">FZ21+FZ22+FZ23</f>
        <v>81.747913999999994</v>
      </c>
      <c r="GA20" s="59">
        <v>85.777523000000002</v>
      </c>
      <c r="GB20" s="57">
        <v>83.991287999999997</v>
      </c>
      <c r="GC20" s="57">
        <v>83.820717000000002</v>
      </c>
      <c r="GD20" s="57">
        <f t="shared" si="4"/>
        <v>108.110101</v>
      </c>
      <c r="GE20" s="57">
        <f t="shared" si="4"/>
        <v>110.186972</v>
      </c>
      <c r="GF20" s="57">
        <f t="shared" ref="GF20" si="5">GF21+GF22+GF23</f>
        <v>108.650863</v>
      </c>
      <c r="GG20" s="57">
        <v>132.65586400000001</v>
      </c>
      <c r="GH20" s="57">
        <v>146.36026000000001</v>
      </c>
      <c r="GI20" s="57">
        <v>157.76676599999999</v>
      </c>
      <c r="GJ20" s="57">
        <v>152.92941999999999</v>
      </c>
      <c r="GK20" s="57">
        <v>156.82408899999999</v>
      </c>
      <c r="GL20" s="57">
        <v>155.63683599999999</v>
      </c>
      <c r="GM20" s="57">
        <v>154.93556599999999</v>
      </c>
      <c r="GN20" s="57">
        <v>156.616016</v>
      </c>
      <c r="GO20" s="57">
        <v>157.93723199999999</v>
      </c>
      <c r="GP20" s="57">
        <v>155.90957700000001</v>
      </c>
      <c r="GQ20" s="57">
        <v>153.10591400000001</v>
      </c>
      <c r="GR20" s="57">
        <v>154.17218500000001</v>
      </c>
      <c r="GS20" s="57">
        <v>162.263192</v>
      </c>
      <c r="GT20" s="57">
        <v>159.23497800000001</v>
      </c>
      <c r="GU20" s="57">
        <v>157.66328100000001</v>
      </c>
      <c r="GV20" s="57">
        <v>161.60882000000001</v>
      </c>
      <c r="GW20" s="57">
        <v>159.38943599999999</v>
      </c>
      <c r="GX20" s="57">
        <v>156.962929</v>
      </c>
      <c r="GY20" s="57">
        <v>168.73474300000001</v>
      </c>
      <c r="GZ20" s="57">
        <v>156.209124</v>
      </c>
      <c r="HA20" s="57">
        <v>221.94645399999999</v>
      </c>
      <c r="HB20" s="57">
        <v>229.90222299999999</v>
      </c>
      <c r="HC20" s="57">
        <v>248.36103900000001</v>
      </c>
      <c r="HD20" s="57">
        <v>254.25388699999999</v>
      </c>
      <c r="HE20" s="57">
        <v>249.424318</v>
      </c>
      <c r="HF20" s="57">
        <v>251.56574900000001</v>
      </c>
      <c r="HG20" s="57">
        <v>260.37464599999998</v>
      </c>
      <c r="HH20" s="57">
        <v>282.133466</v>
      </c>
      <c r="HI20" s="57">
        <v>287.53621600000002</v>
      </c>
      <c r="HJ20" s="57">
        <v>294.06960099999998</v>
      </c>
      <c r="HK20" s="57">
        <v>294.52097400000002</v>
      </c>
      <c r="HL20" s="57">
        <v>291.35853700000001</v>
      </c>
      <c r="HM20" s="57">
        <v>800.97231199999999</v>
      </c>
      <c r="HN20" s="57">
        <v>310.43552499999998</v>
      </c>
      <c r="HO20" s="57">
        <v>320.03437000000002</v>
      </c>
      <c r="HP20" s="57">
        <v>318.20544200000001</v>
      </c>
      <c r="HQ20" s="57">
        <v>318.76907599999998</v>
      </c>
      <c r="HR20" s="57">
        <v>314.068511</v>
      </c>
      <c r="HS20" s="57">
        <v>312.622726</v>
      </c>
      <c r="HT20" s="57">
        <v>325.47672399999999</v>
      </c>
      <c r="HU20" s="57">
        <v>320.97268600000001</v>
      </c>
      <c r="HV20" s="142">
        <f t="shared" ref="HU20:HV20" si="6">HV21+HV22+HV23</f>
        <v>307.48672199999999</v>
      </c>
      <c r="HW20" s="142">
        <f t="shared" ref="HW20" si="7">HW21+HW22+HW23</f>
        <v>284.83707600000002</v>
      </c>
    </row>
    <row r="21" spans="1:231" x14ac:dyDescent="0.25">
      <c r="A21" s="70" t="s">
        <v>239</v>
      </c>
      <c r="B21" s="49" t="s">
        <v>205</v>
      </c>
      <c r="C21" s="70" t="s">
        <v>239</v>
      </c>
      <c r="D21" s="20"/>
      <c r="E21" s="92"/>
      <c r="F21" s="92"/>
      <c r="G21" s="92"/>
      <c r="H21" s="92"/>
      <c r="I21" s="22"/>
      <c r="J21" s="20"/>
      <c r="K21" s="20"/>
      <c r="L21" s="20"/>
      <c r="M21" s="20"/>
      <c r="N21" s="20"/>
      <c r="O21" s="80"/>
      <c r="P21" s="20"/>
      <c r="Q21" s="20"/>
      <c r="R21" s="20"/>
      <c r="S21" s="22"/>
      <c r="T21" s="20"/>
      <c r="U21" s="20"/>
      <c r="V21" s="80"/>
      <c r="W21" s="80"/>
      <c r="X21" s="20"/>
      <c r="Y21" s="20"/>
      <c r="Z21" s="80"/>
      <c r="AA21" s="80"/>
      <c r="AB21" s="20"/>
      <c r="AC21" s="22"/>
      <c r="AD21" s="20"/>
      <c r="AE21" s="20"/>
      <c r="AF21" s="20"/>
      <c r="AG21" s="20"/>
      <c r="AH21" s="20"/>
      <c r="AI21" s="20"/>
      <c r="AJ21" s="20"/>
      <c r="AK21" s="20"/>
      <c r="AL21" s="20"/>
      <c r="AM21" s="22"/>
      <c r="AN21" s="20"/>
      <c r="AO21" s="20"/>
      <c r="AP21" s="20"/>
      <c r="AQ21" s="20"/>
      <c r="AR21" s="20"/>
      <c r="AS21" s="20"/>
      <c r="AT21" s="20"/>
      <c r="AU21" s="20"/>
      <c r="AV21" s="20"/>
      <c r="AW21" s="22"/>
      <c r="AX21" s="20"/>
      <c r="AY21" s="20">
        <v>650</v>
      </c>
      <c r="AZ21" s="20">
        <v>500</v>
      </c>
      <c r="BA21" s="20">
        <v>500</v>
      </c>
      <c r="BB21" s="20">
        <v>500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0">
        <v>0</v>
      </c>
      <c r="BR21" s="20">
        <v>0</v>
      </c>
      <c r="BS21" s="20">
        <v>0</v>
      </c>
      <c r="BT21" s="20">
        <v>0</v>
      </c>
      <c r="BU21" s="20">
        <v>0</v>
      </c>
      <c r="BV21" s="20">
        <v>0</v>
      </c>
      <c r="BW21" s="20">
        <v>0</v>
      </c>
      <c r="BX21" s="20">
        <v>0</v>
      </c>
      <c r="BY21" s="20">
        <v>0</v>
      </c>
      <c r="BZ21" s="20">
        <v>0</v>
      </c>
      <c r="CA21" s="20">
        <v>0</v>
      </c>
      <c r="CB21" s="20">
        <v>0</v>
      </c>
      <c r="CC21" s="20">
        <v>0</v>
      </c>
      <c r="CD21" s="20">
        <v>0</v>
      </c>
      <c r="CE21" s="20">
        <v>0</v>
      </c>
      <c r="CF21" s="20">
        <v>0</v>
      </c>
      <c r="CG21" s="20">
        <v>0</v>
      </c>
      <c r="CH21" s="20">
        <v>0</v>
      </c>
      <c r="CI21" s="20">
        <v>0</v>
      </c>
      <c r="CJ21" s="20">
        <v>0</v>
      </c>
      <c r="CK21" s="20">
        <v>0</v>
      </c>
      <c r="CL21" s="20">
        <v>0</v>
      </c>
      <c r="CM21" s="20">
        <v>0</v>
      </c>
      <c r="CN21" s="20">
        <v>0</v>
      </c>
      <c r="CO21" s="20">
        <v>0</v>
      </c>
      <c r="CP21" s="20">
        <v>0</v>
      </c>
      <c r="CQ21" s="20">
        <v>0</v>
      </c>
      <c r="CR21" s="20">
        <v>0</v>
      </c>
      <c r="CS21" s="20">
        <v>0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116"/>
      <c r="DE21" s="120"/>
      <c r="DF21" s="120"/>
      <c r="DG21" s="120"/>
      <c r="DH21" s="120"/>
      <c r="DI21" s="120"/>
      <c r="DJ21" s="120"/>
      <c r="DK21" s="120"/>
      <c r="DL21" s="120"/>
      <c r="DM21" s="121"/>
      <c r="DN21" s="96"/>
      <c r="DO21" s="120"/>
      <c r="DP21" s="120"/>
      <c r="DQ21" s="120"/>
      <c r="DR21" s="118"/>
      <c r="DS21" s="120"/>
      <c r="DV21" s="21"/>
      <c r="DX21" s="20"/>
      <c r="EC21" s="20"/>
      <c r="ED21" s="20">
        <v>6.68</v>
      </c>
      <c r="EE21" s="20">
        <v>6.68</v>
      </c>
      <c r="EF21" s="20"/>
      <c r="EG21" s="20">
        <v>20</v>
      </c>
      <c r="EH21" s="20">
        <v>20</v>
      </c>
      <c r="EI21" s="1">
        <v>26</v>
      </c>
      <c r="EJ21" s="20">
        <v>26</v>
      </c>
      <c r="EK21" s="20">
        <v>26</v>
      </c>
      <c r="EL21" s="20">
        <v>26</v>
      </c>
      <c r="EM21" s="20">
        <v>20</v>
      </c>
      <c r="EN21" s="20">
        <v>20.100273999999999</v>
      </c>
      <c r="EO21" s="20">
        <v>20</v>
      </c>
      <c r="EP21" s="20">
        <v>20</v>
      </c>
      <c r="EQ21" s="20">
        <v>20</v>
      </c>
      <c r="ER21" s="64">
        <v>0</v>
      </c>
      <c r="ES21" s="64">
        <v>0</v>
      </c>
      <c r="ET21" s="64">
        <v>0</v>
      </c>
      <c r="EU21" s="64">
        <v>0</v>
      </c>
      <c r="EV21" s="64">
        <v>0</v>
      </c>
      <c r="EW21" s="64">
        <v>0</v>
      </c>
      <c r="EX21" s="65">
        <v>0</v>
      </c>
      <c r="EY21" s="64">
        <v>0</v>
      </c>
      <c r="EZ21" s="66">
        <v>0</v>
      </c>
      <c r="FA21" s="65">
        <v>0</v>
      </c>
      <c r="FB21" s="65">
        <v>0</v>
      </c>
      <c r="FC21" s="65">
        <v>0</v>
      </c>
      <c r="FD21" s="65"/>
      <c r="FH21" s="59">
        <v>0</v>
      </c>
      <c r="FI21" s="59">
        <v>0</v>
      </c>
      <c r="FJ21" s="59">
        <v>0</v>
      </c>
      <c r="FL21" s="59">
        <v>0</v>
      </c>
      <c r="FM21" s="59">
        <v>0</v>
      </c>
      <c r="FN21" s="59">
        <v>0</v>
      </c>
      <c r="FO21" s="59">
        <v>0</v>
      </c>
      <c r="FP21" s="59">
        <v>0</v>
      </c>
      <c r="FQ21" s="59">
        <v>0</v>
      </c>
      <c r="FR21" s="59">
        <v>0</v>
      </c>
      <c r="FS21" s="59">
        <v>0</v>
      </c>
      <c r="FT21" s="59">
        <v>0</v>
      </c>
      <c r="FU21" s="59">
        <v>0</v>
      </c>
      <c r="FV21" s="59">
        <v>0</v>
      </c>
      <c r="FW21" s="59">
        <v>0</v>
      </c>
      <c r="FX21" s="59">
        <v>0</v>
      </c>
      <c r="FY21" s="59">
        <v>0</v>
      </c>
      <c r="FZ21" s="59">
        <v>0</v>
      </c>
      <c r="GA21" s="59">
        <v>0</v>
      </c>
      <c r="GB21" s="57">
        <v>0</v>
      </c>
      <c r="GC21" s="57">
        <v>0</v>
      </c>
      <c r="GD21" s="57">
        <v>0</v>
      </c>
      <c r="GE21" s="57">
        <v>0</v>
      </c>
      <c r="GF21" s="57">
        <v>0</v>
      </c>
      <c r="GG21" s="57">
        <v>0</v>
      </c>
      <c r="GH21" s="57">
        <v>0</v>
      </c>
      <c r="GI21" s="57">
        <v>0</v>
      </c>
      <c r="GJ21" s="57">
        <v>0</v>
      </c>
      <c r="GK21" s="57">
        <v>0</v>
      </c>
      <c r="GL21" s="57">
        <v>0</v>
      </c>
      <c r="GM21" s="57">
        <v>0</v>
      </c>
      <c r="GN21" s="57">
        <v>0</v>
      </c>
      <c r="GO21" s="57">
        <v>0</v>
      </c>
      <c r="GP21" s="57">
        <v>0</v>
      </c>
      <c r="GQ21" s="57">
        <v>0</v>
      </c>
      <c r="GR21" s="57">
        <v>0</v>
      </c>
      <c r="GS21" s="57">
        <v>0</v>
      </c>
      <c r="GT21" s="57">
        <v>0</v>
      </c>
      <c r="GU21" s="57">
        <v>0</v>
      </c>
      <c r="GV21" s="57">
        <v>0</v>
      </c>
      <c r="GW21" s="57">
        <v>0</v>
      </c>
      <c r="GX21" s="57">
        <v>0</v>
      </c>
      <c r="GY21" s="57">
        <v>0</v>
      </c>
      <c r="GZ21" s="57">
        <v>0</v>
      </c>
      <c r="HA21" s="57">
        <v>0</v>
      </c>
      <c r="HB21" s="57">
        <v>0</v>
      </c>
      <c r="HC21" s="57">
        <v>0</v>
      </c>
      <c r="HD21" s="57">
        <v>0</v>
      </c>
      <c r="HE21" s="57">
        <v>0</v>
      </c>
      <c r="HF21" s="57">
        <v>0</v>
      </c>
      <c r="HG21" s="57">
        <v>0</v>
      </c>
      <c r="HH21" s="57">
        <v>0</v>
      </c>
      <c r="HI21" s="57">
        <v>0</v>
      </c>
      <c r="HJ21" s="57">
        <v>0</v>
      </c>
      <c r="HK21" s="57">
        <v>0</v>
      </c>
      <c r="HL21" s="57">
        <v>0</v>
      </c>
      <c r="HM21" s="57">
        <v>0</v>
      </c>
      <c r="HN21" s="57">
        <v>0</v>
      </c>
      <c r="HO21" s="57">
        <v>0</v>
      </c>
      <c r="HP21" s="57">
        <v>0</v>
      </c>
      <c r="HQ21" s="57">
        <v>0</v>
      </c>
      <c r="HR21" s="57">
        <v>0</v>
      </c>
      <c r="HS21" s="57">
        <v>0</v>
      </c>
      <c r="HT21" s="57">
        <v>0</v>
      </c>
      <c r="HU21" s="57">
        <v>0</v>
      </c>
      <c r="HV21" s="59">
        <v>0</v>
      </c>
      <c r="HW21" s="59">
        <v>0</v>
      </c>
    </row>
    <row r="22" spans="1:231" x14ac:dyDescent="0.25">
      <c r="A22" s="70" t="s">
        <v>240</v>
      </c>
      <c r="B22" s="49" t="s">
        <v>206</v>
      </c>
      <c r="C22" s="70" t="s">
        <v>240</v>
      </c>
      <c r="D22" s="20"/>
      <c r="E22" s="92"/>
      <c r="F22" s="92"/>
      <c r="G22" s="92"/>
      <c r="H22" s="92"/>
      <c r="I22" s="22"/>
      <c r="J22" s="20"/>
      <c r="K22" s="20"/>
      <c r="L22" s="20"/>
      <c r="M22" s="20"/>
      <c r="N22" s="20"/>
      <c r="O22" s="80"/>
      <c r="P22" s="20"/>
      <c r="Q22" s="20"/>
      <c r="R22" s="20"/>
      <c r="S22" s="22"/>
      <c r="T22" s="20"/>
      <c r="U22" s="20"/>
      <c r="V22" s="80"/>
      <c r="W22" s="80"/>
      <c r="X22" s="20"/>
      <c r="Y22" s="20"/>
      <c r="Z22" s="80"/>
      <c r="AA22" s="80"/>
      <c r="AB22" s="20"/>
      <c r="AC22" s="22"/>
      <c r="AD22" s="20"/>
      <c r="AE22" s="20"/>
      <c r="AF22" s="20"/>
      <c r="AG22" s="20"/>
      <c r="AH22" s="20"/>
      <c r="AI22" s="20"/>
      <c r="AJ22" s="20"/>
      <c r="AK22" s="20"/>
      <c r="AL22" s="20"/>
      <c r="AM22" s="22"/>
      <c r="AN22" s="20"/>
      <c r="AO22" s="20"/>
      <c r="AP22" s="20"/>
      <c r="AQ22" s="20"/>
      <c r="AR22" s="20"/>
      <c r="AS22" s="20"/>
      <c r="AT22" s="20"/>
      <c r="AU22" s="20"/>
      <c r="AV22" s="20"/>
      <c r="AW22" s="22"/>
      <c r="AX22" s="20"/>
      <c r="AY22" s="20"/>
      <c r="AZ22" s="20"/>
      <c r="BA22" s="20"/>
      <c r="BB22" s="20"/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0">
        <v>0</v>
      </c>
      <c r="BR22" s="20">
        <v>0</v>
      </c>
      <c r="BS22" s="20">
        <v>0</v>
      </c>
      <c r="BT22" s="20">
        <v>0</v>
      </c>
      <c r="BU22" s="20">
        <v>0</v>
      </c>
      <c r="BV22" s="20">
        <v>0</v>
      </c>
      <c r="BW22" s="20">
        <v>0</v>
      </c>
      <c r="BX22" s="20">
        <v>0</v>
      </c>
      <c r="BY22" s="20">
        <v>0</v>
      </c>
      <c r="BZ22" s="20">
        <v>0</v>
      </c>
      <c r="CA22" s="20">
        <v>0</v>
      </c>
      <c r="CB22" s="20">
        <v>0</v>
      </c>
      <c r="CC22" s="20">
        <v>0</v>
      </c>
      <c r="CD22" s="20">
        <v>0</v>
      </c>
      <c r="CE22" s="20">
        <v>0</v>
      </c>
      <c r="CF22" s="20">
        <v>0</v>
      </c>
      <c r="CG22" s="20">
        <v>0</v>
      </c>
      <c r="CH22" s="20">
        <v>0</v>
      </c>
      <c r="CI22" s="20">
        <v>0</v>
      </c>
      <c r="CJ22" s="20">
        <v>0</v>
      </c>
      <c r="CK22" s="20">
        <v>0</v>
      </c>
      <c r="CL22" s="20">
        <v>0</v>
      </c>
      <c r="CM22" s="20">
        <v>0</v>
      </c>
      <c r="CN22" s="20">
        <v>0</v>
      </c>
      <c r="CO22" s="20">
        <v>0</v>
      </c>
      <c r="CP22" s="20">
        <v>0</v>
      </c>
      <c r="CQ22" s="20">
        <v>0</v>
      </c>
      <c r="CR22" s="20">
        <v>0</v>
      </c>
      <c r="CS22" s="20">
        <v>0</v>
      </c>
      <c r="CT22" s="20">
        <v>0</v>
      </c>
      <c r="CU22" s="20">
        <v>0</v>
      </c>
      <c r="CV22" s="20">
        <v>0</v>
      </c>
      <c r="CW22" s="20">
        <v>0</v>
      </c>
      <c r="CX22" s="20">
        <v>0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  <c r="DD22" s="116">
        <v>60.344971000000001</v>
      </c>
      <c r="DE22" s="116">
        <v>58.066890000000001</v>
      </c>
      <c r="DF22" s="116">
        <v>55.489409999999999</v>
      </c>
      <c r="DG22" s="116">
        <v>53.473666000000001</v>
      </c>
      <c r="DH22" s="116">
        <v>50.317346999999998</v>
      </c>
      <c r="DI22" s="116">
        <v>46.796967000000002</v>
      </c>
      <c r="DJ22" s="116">
        <v>44.809252000000001</v>
      </c>
      <c r="DK22" s="116">
        <v>61.297172000000003</v>
      </c>
      <c r="DL22" s="116">
        <v>68.006963999999996</v>
      </c>
      <c r="DM22" s="117">
        <v>69.227965999999995</v>
      </c>
      <c r="DN22" s="96">
        <v>72.145982000000004</v>
      </c>
      <c r="DO22" s="116">
        <v>71.012806999999995</v>
      </c>
      <c r="DP22" s="116">
        <v>82.147361000000004</v>
      </c>
      <c r="DQ22" s="116">
        <v>80.170428999999999</v>
      </c>
      <c r="DR22" s="118">
        <v>79.312194000000005</v>
      </c>
      <c r="DS22" s="116">
        <v>75.982443000000004</v>
      </c>
      <c r="DT22" s="21">
        <v>73.583432999999999</v>
      </c>
      <c r="DU22" s="21">
        <v>68.030439999999999</v>
      </c>
      <c r="DV22" s="24">
        <v>92.114321000000004</v>
      </c>
      <c r="DW22" s="24">
        <v>90.242975000000001</v>
      </c>
      <c r="DX22" s="20">
        <v>88.931904000000003</v>
      </c>
      <c r="DY22" s="20">
        <v>89.683566999999996</v>
      </c>
      <c r="DZ22" s="20">
        <v>86.428038000000001</v>
      </c>
      <c r="EA22" s="20">
        <v>83.825023999999999</v>
      </c>
      <c r="EB22" s="20">
        <v>81.811139999999995</v>
      </c>
      <c r="EC22" s="20">
        <v>86.118747999999997</v>
      </c>
      <c r="ED22" s="20">
        <v>86.618499</v>
      </c>
      <c r="EE22" s="20">
        <v>84.574775000000002</v>
      </c>
      <c r="EF22" s="20">
        <v>80.340187</v>
      </c>
      <c r="EG22" s="20">
        <v>80.896369000000007</v>
      </c>
      <c r="EH22" s="20">
        <v>83.795039000000003</v>
      </c>
      <c r="EI22" s="20">
        <v>84.262818999999993</v>
      </c>
      <c r="EJ22" s="20">
        <v>81.262043000000006</v>
      </c>
      <c r="EK22" s="20">
        <v>81.423798000000005</v>
      </c>
      <c r="EL22" s="23">
        <v>86.752240999999998</v>
      </c>
      <c r="EM22" s="23">
        <v>89.995391999999995</v>
      </c>
      <c r="EN22" s="25">
        <v>87.114084000000005</v>
      </c>
      <c r="EO22" s="20">
        <v>91.321832000000001</v>
      </c>
      <c r="EP22" s="20">
        <v>96.096665999999999</v>
      </c>
      <c r="EQ22" s="20">
        <v>91.877339000000006</v>
      </c>
      <c r="ER22" s="64">
        <v>88.062700000000007</v>
      </c>
      <c r="ES22" s="64">
        <v>85.328148999999996</v>
      </c>
      <c r="ET22" s="64">
        <v>86.241546999999997</v>
      </c>
      <c r="EU22" s="64">
        <v>84.309116000000003</v>
      </c>
      <c r="EV22" s="64">
        <v>81.175604000000007</v>
      </c>
      <c r="EW22" s="64">
        <v>76.034389000000004</v>
      </c>
      <c r="EX22" s="65">
        <v>74.198611</v>
      </c>
      <c r="EY22" s="64">
        <v>72.698983999999996</v>
      </c>
      <c r="EZ22" s="66">
        <v>68.162064999999998</v>
      </c>
      <c r="FA22" s="65">
        <v>70.723558999999995</v>
      </c>
      <c r="FB22" s="65">
        <v>66.479915000000005</v>
      </c>
      <c r="FC22" s="65">
        <v>62.700561999999998</v>
      </c>
      <c r="FD22" s="65">
        <v>65.7</v>
      </c>
      <c r="FE22" s="59">
        <v>65.7</v>
      </c>
      <c r="FF22" s="59">
        <v>67.7</v>
      </c>
      <c r="FG22" s="59">
        <v>66.900000000000006</v>
      </c>
      <c r="FH22" s="57">
        <v>66.865836000000002</v>
      </c>
      <c r="FI22" s="57">
        <v>65.424025</v>
      </c>
      <c r="FJ22" s="57">
        <v>63.969850000000001</v>
      </c>
      <c r="FK22" s="59">
        <v>62.839202999999998</v>
      </c>
      <c r="FL22" s="59">
        <v>61.465547999999998</v>
      </c>
      <c r="FM22" s="59">
        <v>65.165221000000003</v>
      </c>
      <c r="FN22" s="59">
        <v>66.606584999999995</v>
      </c>
      <c r="FO22" s="59">
        <v>74.240629999999996</v>
      </c>
      <c r="FP22" s="59">
        <v>73.815803000000002</v>
      </c>
      <c r="FQ22" s="59">
        <v>78.263610999999997</v>
      </c>
      <c r="FR22" s="59">
        <v>76.605917000000005</v>
      </c>
      <c r="FS22" s="59">
        <v>80.310123000000004</v>
      </c>
      <c r="FT22" s="59">
        <v>79.823014000000001</v>
      </c>
      <c r="FU22" s="59">
        <v>77.327453000000006</v>
      </c>
      <c r="FV22" s="59">
        <v>76.211922000000001</v>
      </c>
      <c r="FW22" s="59">
        <v>75.306573</v>
      </c>
      <c r="FX22" s="59">
        <v>78.107208999999997</v>
      </c>
      <c r="FY22" s="59">
        <v>79.312872999999996</v>
      </c>
      <c r="FZ22" s="59">
        <f>'[1]Table 1 revised assets RBV'!$CE$68</f>
        <v>81.747913999999994</v>
      </c>
      <c r="GA22" s="59">
        <v>85.777523000000002</v>
      </c>
      <c r="GB22" s="57">
        <v>83.991287999999997</v>
      </c>
      <c r="GC22" s="57">
        <v>83.820717000000002</v>
      </c>
      <c r="GD22" s="57">
        <v>108.110101</v>
      </c>
      <c r="GE22" s="57">
        <v>110.186972</v>
      </c>
      <c r="GF22" s="57">
        <v>108.650863</v>
      </c>
      <c r="GG22" s="57">
        <v>132.65586400000001</v>
      </c>
      <c r="GH22" s="57">
        <v>146.36026000000001</v>
      </c>
      <c r="GI22" s="57">
        <v>157.76676599999999</v>
      </c>
      <c r="GJ22" s="57">
        <v>152.92941999999999</v>
      </c>
      <c r="GK22" s="57">
        <v>156.82408899999999</v>
      </c>
      <c r="GL22" s="57">
        <v>155.63683599999999</v>
      </c>
      <c r="GM22" s="57">
        <v>154.93556599999999</v>
      </c>
      <c r="GN22" s="57">
        <v>156.616016</v>
      </c>
      <c r="GO22" s="57">
        <v>157.93723199999999</v>
      </c>
      <c r="GP22" s="57">
        <v>155.90957700000001</v>
      </c>
      <c r="GQ22" s="57">
        <v>153.10591400000001</v>
      </c>
      <c r="GR22" s="57">
        <v>154.17218500000001</v>
      </c>
      <c r="GS22" s="57">
        <v>162.263192</v>
      </c>
      <c r="GT22" s="57">
        <v>159.23497800000001</v>
      </c>
      <c r="GU22" s="57">
        <v>157.66328100000001</v>
      </c>
      <c r="GV22" s="57">
        <v>161.60882000000001</v>
      </c>
      <c r="GW22" s="57">
        <v>159.38943599999999</v>
      </c>
      <c r="GX22" s="57">
        <v>156.962929</v>
      </c>
      <c r="GY22" s="57">
        <v>168.73474300000001</v>
      </c>
      <c r="GZ22" s="57">
        <v>156.209124</v>
      </c>
      <c r="HA22" s="57">
        <v>221.94645399999999</v>
      </c>
      <c r="HB22" s="57">
        <v>229.90222299999999</v>
      </c>
      <c r="HC22" s="57">
        <v>248.36103900000001</v>
      </c>
      <c r="HD22" s="57">
        <v>254.25388699999999</v>
      </c>
      <c r="HE22" s="57">
        <v>249.424318</v>
      </c>
      <c r="HF22" s="57">
        <v>251.56574900000001</v>
      </c>
      <c r="HG22" s="57">
        <v>260.37464599999998</v>
      </c>
      <c r="HH22" s="57">
        <v>282.133466</v>
      </c>
      <c r="HI22" s="57">
        <v>287.53621600000002</v>
      </c>
      <c r="HJ22" s="57">
        <v>294.06960099999998</v>
      </c>
      <c r="HK22" s="57">
        <v>294.52097400000002</v>
      </c>
      <c r="HL22" s="57">
        <v>291.35853700000001</v>
      </c>
      <c r="HM22" s="57">
        <v>800.97231199999999</v>
      </c>
      <c r="HN22" s="57">
        <v>310.43552499999998</v>
      </c>
      <c r="HO22" s="57">
        <v>320.03437000000002</v>
      </c>
      <c r="HP22" s="57">
        <v>318.20544200000001</v>
      </c>
      <c r="HQ22" s="57">
        <v>318.76907599999998</v>
      </c>
      <c r="HR22" s="57">
        <v>314.068511</v>
      </c>
      <c r="HS22" s="57">
        <v>312.622726</v>
      </c>
      <c r="HT22" s="57">
        <v>325.47672399999999</v>
      </c>
      <c r="HU22" s="57">
        <v>320.97268600000001</v>
      </c>
      <c r="HV22" s="59">
        <f>'[2]Table 1 revised assets RBV'!BC$68</f>
        <v>307.48672199999999</v>
      </c>
      <c r="HW22" s="59">
        <f>'[2]Table 1 revised assets RBV'!BD$68</f>
        <v>284.83707600000002</v>
      </c>
    </row>
    <row r="23" spans="1:231" x14ac:dyDescent="0.25">
      <c r="A23" s="139" t="s">
        <v>274</v>
      </c>
      <c r="B23" s="49" t="s">
        <v>203</v>
      </c>
      <c r="C23" s="139" t="s">
        <v>274</v>
      </c>
      <c r="D23" s="20">
        <v>43.542865999999997</v>
      </c>
      <c r="E23" s="92">
        <v>167.08</v>
      </c>
      <c r="F23" s="92">
        <v>71.430588999999998</v>
      </c>
      <c r="G23" s="92"/>
      <c r="H23" s="92"/>
      <c r="I23" s="22"/>
      <c r="J23" s="20"/>
      <c r="K23" s="20"/>
      <c r="L23" s="20"/>
      <c r="M23" s="20"/>
      <c r="N23" s="20"/>
      <c r="O23" s="80"/>
      <c r="P23" s="20"/>
      <c r="Q23" s="20"/>
      <c r="R23" s="20"/>
      <c r="S23" s="22"/>
      <c r="T23" s="20"/>
      <c r="U23" s="20"/>
      <c r="V23" s="80"/>
      <c r="W23" s="80"/>
      <c r="X23" s="20"/>
      <c r="Y23" s="20"/>
      <c r="Z23" s="80"/>
      <c r="AA23" s="80"/>
      <c r="AB23" s="20"/>
      <c r="AC23" s="22"/>
      <c r="AD23" s="20"/>
      <c r="AE23" s="20"/>
      <c r="AF23" s="20"/>
      <c r="AG23" s="20"/>
      <c r="AH23" s="20"/>
      <c r="AI23" s="20"/>
      <c r="AJ23" s="20"/>
      <c r="AK23" s="20"/>
      <c r="AL23" s="20"/>
      <c r="AM23" s="22"/>
      <c r="AN23" s="20"/>
      <c r="AO23" s="20"/>
      <c r="AP23" s="20"/>
      <c r="AQ23" s="20"/>
      <c r="AR23" s="20"/>
      <c r="AS23" s="20"/>
      <c r="AT23" s="20"/>
      <c r="AU23" s="20"/>
      <c r="AV23" s="20"/>
      <c r="AW23" s="22"/>
      <c r="AX23" s="20"/>
      <c r="AY23" s="20"/>
      <c r="AZ23" s="20"/>
      <c r="BA23" s="20"/>
      <c r="BB23" s="20"/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116"/>
      <c r="DE23" s="116"/>
      <c r="DF23" s="116"/>
      <c r="DG23" s="116"/>
      <c r="DH23" s="120"/>
      <c r="DI23" s="116"/>
      <c r="DJ23" s="116"/>
      <c r="DK23" s="120"/>
      <c r="DL23" s="116"/>
      <c r="DM23" s="117"/>
      <c r="DN23" s="96"/>
      <c r="DO23" s="120"/>
      <c r="DP23" s="116"/>
      <c r="DQ23" s="116"/>
      <c r="DR23" s="120"/>
      <c r="DS23" s="119"/>
      <c r="DT23" s="21"/>
      <c r="DU23" s="21"/>
      <c r="DV23" s="24"/>
      <c r="DW23" s="24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3"/>
      <c r="EM23" s="23"/>
      <c r="EN23" s="25"/>
      <c r="EO23" s="20"/>
      <c r="EP23" s="20"/>
      <c r="EQ23" s="20"/>
      <c r="ER23" s="64"/>
      <c r="ES23" s="64"/>
      <c r="ET23" s="64"/>
      <c r="EU23" s="64"/>
      <c r="EV23" s="64"/>
      <c r="EW23" s="64"/>
      <c r="EX23" s="65"/>
      <c r="EY23" s="1"/>
      <c r="EZ23" s="1"/>
      <c r="FA23" s="1"/>
      <c r="FB23" s="1"/>
      <c r="FC23" s="1"/>
      <c r="FD23" s="65"/>
      <c r="FH23" s="57"/>
      <c r="FI23" s="57"/>
      <c r="FJ23" s="57"/>
      <c r="GB23" s="57"/>
      <c r="GC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9"/>
      <c r="HW23" s="59"/>
    </row>
    <row r="24" spans="1:231" x14ac:dyDescent="0.25">
      <c r="A24" s="70" t="s">
        <v>241</v>
      </c>
      <c r="B24" s="48" t="s">
        <v>207</v>
      </c>
      <c r="C24" s="70" t="s">
        <v>241</v>
      </c>
      <c r="D24" s="20">
        <v>368.82523199999997</v>
      </c>
      <c r="E24" s="92">
        <v>320.04048899999998</v>
      </c>
      <c r="F24" s="92">
        <v>271.77181399999995</v>
      </c>
      <c r="G24" s="92">
        <v>291.11211500000002</v>
      </c>
      <c r="H24" s="92">
        <v>303.29958699999997</v>
      </c>
      <c r="I24" s="22">
        <v>198.47392099999999</v>
      </c>
      <c r="J24" s="20">
        <v>243.87753999999998</v>
      </c>
      <c r="K24" s="20">
        <v>200.85218799999998</v>
      </c>
      <c r="L24" s="20">
        <v>181.14275700000002</v>
      </c>
      <c r="M24" s="20">
        <v>225.68126799999999</v>
      </c>
      <c r="N24" s="20">
        <v>270.23300599999999</v>
      </c>
      <c r="O24" s="80">
        <v>329.10023799999999</v>
      </c>
      <c r="P24" s="20">
        <v>292.35759000000002</v>
      </c>
      <c r="Q24" s="20">
        <v>350.59833600000002</v>
      </c>
      <c r="R24" s="20">
        <v>262.85826500000002</v>
      </c>
      <c r="S24" s="22">
        <v>363.07207199999999</v>
      </c>
      <c r="T24" s="20">
        <v>294.31610799999999</v>
      </c>
      <c r="U24" s="20">
        <v>253.79600600000001</v>
      </c>
      <c r="V24" s="80">
        <v>413.77281199999999</v>
      </c>
      <c r="W24" s="80">
        <v>232.28749100000002</v>
      </c>
      <c r="X24" s="20">
        <v>236.12878600000002</v>
      </c>
      <c r="Y24" s="20">
        <v>223.42674500000001</v>
      </c>
      <c r="Z24" s="80">
        <v>255.332076</v>
      </c>
      <c r="AA24" s="80">
        <v>355.88933100000003</v>
      </c>
      <c r="AB24" s="20">
        <v>277.89006499999999</v>
      </c>
      <c r="AC24" s="22">
        <v>347.002883</v>
      </c>
      <c r="AD24" s="20">
        <v>312.77534599999996</v>
      </c>
      <c r="AE24" s="20">
        <v>402.75035500000001</v>
      </c>
      <c r="AF24" s="20">
        <v>331.59409800000003</v>
      </c>
      <c r="AG24" s="20">
        <v>453.57352500000002</v>
      </c>
      <c r="AH24" s="20">
        <v>548.67339599999991</v>
      </c>
      <c r="AI24" s="20">
        <v>218.55849800000001</v>
      </c>
      <c r="AJ24" s="20">
        <v>452.17231000000004</v>
      </c>
      <c r="AK24" s="20">
        <v>406.30762000000004</v>
      </c>
      <c r="AL24" s="20">
        <v>268.68892200000005</v>
      </c>
      <c r="AM24" s="22">
        <v>439.42794299999997</v>
      </c>
      <c r="AN24" s="20">
        <v>421.44917600000002</v>
      </c>
      <c r="AO24" s="20">
        <v>449.53521499999999</v>
      </c>
      <c r="AP24" s="20">
        <v>332.96510499999999</v>
      </c>
      <c r="AQ24" s="20">
        <v>178.02231499999999</v>
      </c>
      <c r="AR24" s="20">
        <v>261.08782600000001</v>
      </c>
      <c r="AS24" s="20">
        <v>313.38867400000004</v>
      </c>
      <c r="AT24" s="20">
        <v>245.80651</v>
      </c>
      <c r="AU24" s="20">
        <v>171.90783299999998</v>
      </c>
      <c r="AV24" s="20">
        <v>225.40266800000001</v>
      </c>
      <c r="AW24" s="22">
        <v>159.692455</v>
      </c>
      <c r="AX24" s="20">
        <v>309.63120400000003</v>
      </c>
      <c r="AY24" s="20">
        <v>299.49554999999998</v>
      </c>
      <c r="AZ24" s="20">
        <v>346.38315499999999</v>
      </c>
      <c r="BA24" s="20">
        <v>235.21185700000001</v>
      </c>
      <c r="BB24" s="20">
        <v>508.146725</v>
      </c>
      <c r="BC24" s="20">
        <v>259.67646500000001</v>
      </c>
      <c r="BD24" s="20">
        <v>353.70209499999999</v>
      </c>
      <c r="BE24" s="20">
        <v>507.89173300000004</v>
      </c>
      <c r="BF24" s="20">
        <v>554.983115</v>
      </c>
      <c r="BG24" s="20">
        <v>624.63956900000005</v>
      </c>
      <c r="BH24" s="20">
        <v>631.25648999999999</v>
      </c>
      <c r="BI24" s="20">
        <v>673.08788400000003</v>
      </c>
      <c r="BJ24" s="20">
        <v>733.70166300000005</v>
      </c>
      <c r="BK24" s="20">
        <v>440.01672600000001</v>
      </c>
      <c r="BL24" s="20">
        <v>585.44180500000004</v>
      </c>
      <c r="BM24" s="20">
        <v>442.30885499999999</v>
      </c>
      <c r="BN24" s="22">
        <v>486.47088600000001</v>
      </c>
      <c r="BO24" s="22">
        <v>423.57305200000002</v>
      </c>
      <c r="BP24" s="22">
        <v>540.29088400000001</v>
      </c>
      <c r="BQ24" s="22">
        <v>456.255607</v>
      </c>
      <c r="BR24" s="22">
        <v>602.47560799999997</v>
      </c>
      <c r="BS24" s="22">
        <v>678.843028</v>
      </c>
      <c r="BT24" s="20">
        <v>587.66603000000009</v>
      </c>
      <c r="BU24" s="20">
        <v>571.59444399999995</v>
      </c>
      <c r="BV24" s="20">
        <v>542.01862499999993</v>
      </c>
      <c r="BW24" s="20">
        <v>648.28982399999995</v>
      </c>
      <c r="BX24" s="20">
        <v>739.95822900000007</v>
      </c>
      <c r="BY24" s="20">
        <v>666.34066699999994</v>
      </c>
      <c r="BZ24" s="20">
        <v>591.85144100000002</v>
      </c>
      <c r="CA24" s="20">
        <v>617.61112199999991</v>
      </c>
      <c r="CB24" s="20">
        <v>582.19180700000004</v>
      </c>
      <c r="CC24" s="20">
        <v>589.48676699999999</v>
      </c>
      <c r="CD24" s="20">
        <v>567.80392699999993</v>
      </c>
      <c r="CE24" s="20">
        <v>549.07887200000005</v>
      </c>
      <c r="CF24" s="20">
        <v>519.77048600000001</v>
      </c>
      <c r="CG24" s="20">
        <v>547.99544500000002</v>
      </c>
      <c r="CH24" s="20">
        <v>663.62858600000004</v>
      </c>
      <c r="CI24" s="20">
        <v>613.67785000000003</v>
      </c>
      <c r="CJ24" s="20">
        <v>619.0006249999999</v>
      </c>
      <c r="CK24" s="20">
        <v>574.06422299999997</v>
      </c>
      <c r="CL24" s="20">
        <v>551.99732000000006</v>
      </c>
      <c r="CM24" s="20">
        <v>665.64219200000002</v>
      </c>
      <c r="CN24" s="20">
        <v>531.91193399999997</v>
      </c>
      <c r="CO24" s="20">
        <v>513.60752600000001</v>
      </c>
      <c r="CP24" s="20">
        <v>648.942948</v>
      </c>
      <c r="CQ24" s="20">
        <v>485.08328699999998</v>
      </c>
      <c r="CR24" s="20">
        <v>560.35926700000005</v>
      </c>
      <c r="CS24" s="20">
        <v>609.71983799999998</v>
      </c>
      <c r="CT24" s="20">
        <v>461.29896799999995</v>
      </c>
      <c r="CU24" s="20">
        <v>507.54360199999996</v>
      </c>
      <c r="CV24" s="20">
        <v>542.29995199999996</v>
      </c>
      <c r="CW24" s="20">
        <v>731.5810899999999</v>
      </c>
      <c r="CX24" s="20">
        <v>679.03217899999993</v>
      </c>
      <c r="CY24" s="20">
        <v>639.34372299999995</v>
      </c>
      <c r="CZ24" s="20">
        <v>506.92893100000003</v>
      </c>
      <c r="DA24" s="20">
        <v>614.34934499999997</v>
      </c>
      <c r="DB24" s="20">
        <v>623.71157899999992</v>
      </c>
      <c r="DC24" s="20">
        <v>458.71388100000001</v>
      </c>
      <c r="DD24" s="116">
        <v>457.605166</v>
      </c>
      <c r="DE24" s="116">
        <v>381.42900799999995</v>
      </c>
      <c r="DF24" s="116">
        <v>537.88243199999999</v>
      </c>
      <c r="DG24" s="116">
        <v>419.873469</v>
      </c>
      <c r="DH24" s="116">
        <v>465.61963600000001</v>
      </c>
      <c r="DI24" s="116">
        <v>521.04653600000006</v>
      </c>
      <c r="DJ24" s="116">
        <v>405.98829799999999</v>
      </c>
      <c r="DK24" s="116">
        <v>386.88923299999999</v>
      </c>
      <c r="DL24" s="116">
        <v>414.33708300000001</v>
      </c>
      <c r="DM24" s="117">
        <v>719.16523300000006</v>
      </c>
      <c r="DN24" s="96">
        <v>620.70228900000006</v>
      </c>
      <c r="DO24" s="116">
        <v>583.26305600000001</v>
      </c>
      <c r="DP24" s="116">
        <v>600.84801600000003</v>
      </c>
      <c r="DQ24" s="116">
        <v>533.01403900000003</v>
      </c>
      <c r="DR24" s="118">
        <v>674.22226000000001</v>
      </c>
      <c r="DS24" s="119">
        <v>566.77470700000003</v>
      </c>
      <c r="DT24" s="21">
        <v>574.56921899999998</v>
      </c>
      <c r="DU24" s="21">
        <v>577.34885699999995</v>
      </c>
      <c r="DV24" s="21">
        <v>591.86877400000003</v>
      </c>
      <c r="DW24" s="21">
        <v>546.63298400000008</v>
      </c>
      <c r="DX24" s="20">
        <v>581.39447299999995</v>
      </c>
      <c r="DY24" s="20">
        <v>694.70092899999997</v>
      </c>
      <c r="DZ24" s="20">
        <v>689.12649299999987</v>
      </c>
      <c r="EA24" s="20">
        <v>651.31914800000004</v>
      </c>
      <c r="EB24" s="20">
        <v>584.71064000000001</v>
      </c>
      <c r="EC24" s="20">
        <v>557.80712399999993</v>
      </c>
      <c r="ED24" s="20">
        <v>573.30360999999994</v>
      </c>
      <c r="EE24" s="20">
        <v>649.06832399999996</v>
      </c>
      <c r="EF24" s="20">
        <v>734.24822300000005</v>
      </c>
      <c r="EG24" s="20">
        <v>867.67968700000006</v>
      </c>
      <c r="EH24" s="20">
        <v>605.86006199999997</v>
      </c>
      <c r="EI24" s="20">
        <v>615.46003999999994</v>
      </c>
      <c r="EJ24" s="20">
        <v>599.55354199999999</v>
      </c>
      <c r="EK24" s="20">
        <v>612.22918000000004</v>
      </c>
      <c r="EL24" s="20">
        <v>628.14823200000001</v>
      </c>
      <c r="EM24" s="20">
        <v>601.34615300000007</v>
      </c>
      <c r="EN24" s="20">
        <v>592.962898</v>
      </c>
      <c r="EO24" s="20">
        <v>597.16451900000004</v>
      </c>
      <c r="EP24" s="20">
        <v>688.92868199999998</v>
      </c>
      <c r="EQ24" s="20">
        <v>736.77762600000005</v>
      </c>
      <c r="ER24" s="64">
        <v>767.38246600000002</v>
      </c>
      <c r="ES24" s="64">
        <v>930.24997400000007</v>
      </c>
      <c r="ET24" s="64">
        <v>835.21530800000005</v>
      </c>
      <c r="EU24" s="64">
        <v>799.66447400000004</v>
      </c>
      <c r="EV24" s="64">
        <v>846.74450300000012</v>
      </c>
      <c r="EW24" s="64">
        <v>650.26061200000004</v>
      </c>
      <c r="EX24" s="65">
        <v>893.58950000000004</v>
      </c>
      <c r="EY24" s="64">
        <v>741.904721</v>
      </c>
      <c r="EZ24" s="66">
        <v>739.95864600000004</v>
      </c>
      <c r="FA24" s="65">
        <v>734.95692200000008</v>
      </c>
      <c r="FB24" s="65">
        <v>1035.5790569999999</v>
      </c>
      <c r="FC24" s="65">
        <v>1078.0350209999999</v>
      </c>
      <c r="FD24" s="65">
        <v>1073.2</v>
      </c>
      <c r="FE24" s="59">
        <v>1328.2</v>
      </c>
      <c r="FF24" s="59">
        <v>4009.2</v>
      </c>
      <c r="FG24" s="59">
        <v>4234.7</v>
      </c>
      <c r="FH24" s="57">
        <v>4234.7290919999996</v>
      </c>
      <c r="FI24" s="57">
        <v>4096.190509</v>
      </c>
      <c r="FJ24" s="57">
        <v>4229.7968120000005</v>
      </c>
      <c r="FK24" s="59">
        <v>4083.5023689999998</v>
      </c>
      <c r="FL24" s="59">
        <v>4222.1601339999997</v>
      </c>
      <c r="FM24" s="59">
        <v>4195.3226609999992</v>
      </c>
      <c r="FN24" s="59">
        <v>3944.5444029999999</v>
      </c>
      <c r="FO24" s="59">
        <v>4186.1542369999997</v>
      </c>
      <c r="FP24" s="59">
        <v>4305.8860880000002</v>
      </c>
      <c r="FQ24" s="59">
        <v>4278.0537250000007</v>
      </c>
      <c r="FR24" s="59">
        <v>4236.8755709999996</v>
      </c>
      <c r="FS24" s="59">
        <v>4332.5946220000005</v>
      </c>
      <c r="FT24" s="59">
        <v>4196.0662050000001</v>
      </c>
      <c r="FU24" s="59">
        <v>4222.7932529999989</v>
      </c>
      <c r="FV24" s="59">
        <v>4303.3570199999995</v>
      </c>
      <c r="FW24" s="59">
        <v>4192.3803609999995</v>
      </c>
      <c r="FX24" s="59">
        <v>4148.9455980000002</v>
      </c>
      <c r="FY24" s="59">
        <v>3989.2454760000001</v>
      </c>
      <c r="FZ24" s="59">
        <f t="shared" ref="FZ24:GE24" si="8">FZ25+FZ26+FZ27</f>
        <v>4224.9893090000005</v>
      </c>
      <c r="GA24" s="59">
        <v>4137.1567189999996</v>
      </c>
      <c r="GB24" s="57">
        <v>4171.8678890000001</v>
      </c>
      <c r="GC24" s="57">
        <v>4254.3175739999997</v>
      </c>
      <c r="GD24" s="57">
        <f t="shared" si="8"/>
        <v>4026.7013539999998</v>
      </c>
      <c r="GE24" s="57">
        <f t="shared" si="8"/>
        <v>4308.5983249999999</v>
      </c>
      <c r="GF24" s="57">
        <f t="shared" ref="GF24" si="9">GF25+GF26+GF27</f>
        <v>4120.6099730000005</v>
      </c>
      <c r="GG24" s="57">
        <v>4236.2161249999999</v>
      </c>
      <c r="GH24" s="57">
        <v>4215.1066320000009</v>
      </c>
      <c r="GI24" s="57">
        <v>4154.3406999999997</v>
      </c>
      <c r="GJ24" s="57">
        <v>3936.6285370000001</v>
      </c>
      <c r="GK24" s="57">
        <v>4064.528112</v>
      </c>
      <c r="GL24" s="57">
        <v>4281.1687099999999</v>
      </c>
      <c r="GM24" s="57">
        <v>4262.5089580000003</v>
      </c>
      <c r="GN24" s="57">
        <v>4313.98092</v>
      </c>
      <c r="GO24" s="57">
        <v>4304.7436080000007</v>
      </c>
      <c r="GP24" s="57">
        <v>4202.5818570000001</v>
      </c>
      <c r="GQ24" s="57">
        <v>4329.662456</v>
      </c>
      <c r="GR24" s="57">
        <v>4278.5591780000004</v>
      </c>
      <c r="GS24" s="57">
        <v>4375.9407630000005</v>
      </c>
      <c r="GT24" s="57">
        <v>4330.5393119999999</v>
      </c>
      <c r="GU24" s="57">
        <v>4248.9085370000003</v>
      </c>
      <c r="GV24" s="57">
        <v>4259.2770389999996</v>
      </c>
      <c r="GW24" s="57">
        <v>4290.0592660000002</v>
      </c>
      <c r="GX24" s="57">
        <v>4297.0040959999997</v>
      </c>
      <c r="GY24" s="57">
        <v>4227.5022479999998</v>
      </c>
      <c r="GZ24" s="57">
        <v>4263.0838890000005</v>
      </c>
      <c r="HA24" s="57">
        <v>4522.446406</v>
      </c>
      <c r="HB24" s="57">
        <v>4142.5540879999999</v>
      </c>
      <c r="HC24" s="57">
        <v>4243.5904350000001</v>
      </c>
      <c r="HD24" s="57">
        <v>4236.3860130000003</v>
      </c>
      <c r="HE24" s="57">
        <v>4188.4896079999999</v>
      </c>
      <c r="HF24" s="57">
        <v>4373.3243810000004</v>
      </c>
      <c r="HG24" s="57">
        <v>4115.3696500000005</v>
      </c>
      <c r="HH24" s="57">
        <v>4270.4488600000004</v>
      </c>
      <c r="HI24" s="57">
        <v>4560.280874</v>
      </c>
      <c r="HJ24" s="57">
        <v>4574.7454189999999</v>
      </c>
      <c r="HK24" s="57">
        <v>4453.3453710000003</v>
      </c>
      <c r="HL24" s="57">
        <v>4809.4253929999995</v>
      </c>
      <c r="HM24" s="57">
        <v>7713.5511760000009</v>
      </c>
      <c r="HN24" s="57">
        <v>4666.2726819999998</v>
      </c>
      <c r="HO24" s="57">
        <v>4584.5376200000001</v>
      </c>
      <c r="HP24" s="57">
        <v>4593.5720550000005</v>
      </c>
      <c r="HQ24" s="57">
        <v>4603.7371709999998</v>
      </c>
      <c r="HR24" s="57">
        <v>4749.3578589999997</v>
      </c>
      <c r="HS24" s="57">
        <v>4588.3803379999999</v>
      </c>
      <c r="HT24" s="57">
        <v>4699.5310659999996</v>
      </c>
      <c r="HU24" s="57">
        <v>5062.2570269999997</v>
      </c>
      <c r="HV24" s="142">
        <f t="shared" ref="HU24:HV24" si="10">HV25+HV26+HV27</f>
        <v>4667.164057</v>
      </c>
      <c r="HW24" s="142">
        <f t="shared" ref="HW24" si="11">HW25+HW26+HW27</f>
        <v>1713.0594179999998</v>
      </c>
    </row>
    <row r="25" spans="1:231" x14ac:dyDescent="0.25">
      <c r="A25" s="70" t="s">
        <v>242</v>
      </c>
      <c r="B25" s="49" t="s">
        <v>208</v>
      </c>
      <c r="C25" s="70" t="s">
        <v>242</v>
      </c>
      <c r="D25" s="20">
        <v>223.474267</v>
      </c>
      <c r="E25" s="92">
        <v>180.68644800000001</v>
      </c>
      <c r="F25" s="92">
        <v>174.54297299999999</v>
      </c>
      <c r="G25" s="92">
        <v>167.03718900000001</v>
      </c>
      <c r="H25" s="92">
        <v>155.479748</v>
      </c>
      <c r="I25" s="22">
        <v>151.80955599999999</v>
      </c>
      <c r="J25" s="20">
        <v>143.79122599999999</v>
      </c>
      <c r="K25" s="20">
        <v>138.03453999999999</v>
      </c>
      <c r="L25" s="20">
        <v>137.536867</v>
      </c>
      <c r="M25" s="20">
        <v>137.44661400000001</v>
      </c>
      <c r="N25" s="20">
        <v>194.087694</v>
      </c>
      <c r="O25" s="80">
        <v>329.10023799999999</v>
      </c>
      <c r="P25" s="20">
        <v>269.04093499999999</v>
      </c>
      <c r="Q25" s="20">
        <v>219.691598</v>
      </c>
      <c r="R25" s="20">
        <v>214.478577</v>
      </c>
      <c r="S25" s="22">
        <v>213.290909</v>
      </c>
      <c r="T25" s="20">
        <v>211.35666599999999</v>
      </c>
      <c r="U25" s="20">
        <v>209.69547700000001</v>
      </c>
      <c r="V25" s="80">
        <v>209.71002899999999</v>
      </c>
      <c r="W25" s="80">
        <v>199.95595700000001</v>
      </c>
      <c r="X25" s="20">
        <v>199.95567500000001</v>
      </c>
      <c r="Y25" s="20">
        <v>187.30550500000001</v>
      </c>
      <c r="Z25" s="80">
        <v>185.350131</v>
      </c>
      <c r="AA25" s="80">
        <v>355.88933100000003</v>
      </c>
      <c r="AB25" s="20">
        <v>255.97255799999999</v>
      </c>
      <c r="AC25" s="22">
        <v>210.12627599999999</v>
      </c>
      <c r="AD25" s="20">
        <v>212.95419999999999</v>
      </c>
      <c r="AE25" s="20">
        <v>205.69725800000001</v>
      </c>
      <c r="AF25" s="20">
        <v>203.52635900000001</v>
      </c>
      <c r="AG25" s="20">
        <v>196.578599</v>
      </c>
      <c r="AH25" s="20">
        <v>179.71690699999999</v>
      </c>
      <c r="AI25" s="20">
        <v>168.47658799999999</v>
      </c>
      <c r="AJ25" s="20">
        <v>166.363046</v>
      </c>
      <c r="AK25" s="20">
        <v>163.08883900000001</v>
      </c>
      <c r="AL25" s="20">
        <v>154.793485</v>
      </c>
      <c r="AM25" s="22">
        <v>354.99372199999999</v>
      </c>
      <c r="AN25" s="20">
        <v>341.38722799999999</v>
      </c>
      <c r="AO25" s="20">
        <v>300.49437399999999</v>
      </c>
      <c r="AP25" s="20">
        <v>296.82405299999999</v>
      </c>
      <c r="AQ25" s="20">
        <v>160.19151299999999</v>
      </c>
      <c r="AR25" s="20">
        <v>158.32491300000001</v>
      </c>
      <c r="AS25" s="20">
        <v>178.641513</v>
      </c>
      <c r="AT25" s="20">
        <v>169.38683399999999</v>
      </c>
      <c r="AU25" s="20">
        <v>144.956999</v>
      </c>
      <c r="AV25" s="20">
        <v>141.62710100000001</v>
      </c>
      <c r="AW25" s="22">
        <v>24.055137999999999</v>
      </c>
      <c r="AX25" s="20">
        <v>173.993887</v>
      </c>
      <c r="AY25" s="20">
        <v>299.49554999999998</v>
      </c>
      <c r="AZ25" s="20">
        <v>244.213583</v>
      </c>
      <c r="BA25" s="20">
        <v>224.088436</v>
      </c>
      <c r="BB25" s="20">
        <v>234.06572499999999</v>
      </c>
      <c r="BC25" s="20">
        <v>231.31729100000001</v>
      </c>
      <c r="BD25" s="20">
        <v>215.72748799999999</v>
      </c>
      <c r="BE25" s="20">
        <v>251.00139300000001</v>
      </c>
      <c r="BF25" s="20">
        <v>328.63756599999999</v>
      </c>
      <c r="BG25" s="20">
        <v>316.85443600000002</v>
      </c>
      <c r="BH25" s="20">
        <v>323.91179399999999</v>
      </c>
      <c r="BI25" s="20">
        <v>331.33695799999998</v>
      </c>
      <c r="BJ25" s="20">
        <v>373.30643800000001</v>
      </c>
      <c r="BK25" s="20">
        <v>440.01672600000001</v>
      </c>
      <c r="BL25" s="20">
        <v>418.45188100000001</v>
      </c>
      <c r="BM25" s="20">
        <v>408.26819899999998</v>
      </c>
      <c r="BN25" s="22">
        <v>405.045098</v>
      </c>
      <c r="BO25" s="22">
        <v>388.212828</v>
      </c>
      <c r="BP25" s="22">
        <v>374.08372700000001</v>
      </c>
      <c r="BQ25" s="22">
        <v>384.77420599999999</v>
      </c>
      <c r="BR25" s="22">
        <v>464.11470100000003</v>
      </c>
      <c r="BS25" s="22">
        <v>527.86247900000001</v>
      </c>
      <c r="BT25" s="20">
        <v>527.71243200000004</v>
      </c>
      <c r="BU25" s="20">
        <v>531.48406299999999</v>
      </c>
      <c r="BV25" s="20">
        <v>526.13005999999996</v>
      </c>
      <c r="BW25" s="20">
        <v>647.38892599999997</v>
      </c>
      <c r="BX25" s="20">
        <v>626.07594700000004</v>
      </c>
      <c r="BY25" s="20">
        <v>580.54346799999996</v>
      </c>
      <c r="BZ25" s="20">
        <v>558.82380599999999</v>
      </c>
      <c r="CA25" s="20">
        <v>561.89482999999996</v>
      </c>
      <c r="CB25" s="20">
        <v>554.22405300000003</v>
      </c>
      <c r="CC25" s="20">
        <v>548.86231199999997</v>
      </c>
      <c r="CD25" s="20">
        <v>538.70281699999998</v>
      </c>
      <c r="CE25" s="20">
        <v>516.69436800000005</v>
      </c>
      <c r="CF25" s="20">
        <v>495.23425900000001</v>
      </c>
      <c r="CG25" s="20">
        <v>493.690136</v>
      </c>
      <c r="CH25" s="20">
        <v>485.818241</v>
      </c>
      <c r="CI25" s="20">
        <v>613.67785000000003</v>
      </c>
      <c r="CJ25" s="20">
        <v>569.09309699999994</v>
      </c>
      <c r="CK25" s="20">
        <v>533.36464999999998</v>
      </c>
      <c r="CL25" s="20">
        <v>518.45360100000005</v>
      </c>
      <c r="CM25" s="20">
        <v>498.297438</v>
      </c>
      <c r="CN25" s="20">
        <v>487.24111099999999</v>
      </c>
      <c r="CO25" s="20">
        <v>475.65079100000003</v>
      </c>
      <c r="CP25" s="20">
        <v>463.24668500000001</v>
      </c>
      <c r="CQ25" s="20">
        <v>455.83468499999998</v>
      </c>
      <c r="CR25" s="20">
        <v>433.82821000000001</v>
      </c>
      <c r="CS25" s="20">
        <v>425.08750500000002</v>
      </c>
      <c r="CT25" s="20">
        <v>415.66953999999998</v>
      </c>
      <c r="CU25" s="20">
        <v>507.54359499999998</v>
      </c>
      <c r="CV25" s="20">
        <v>488.60086799999999</v>
      </c>
      <c r="CW25" s="20">
        <v>548.47582999999997</v>
      </c>
      <c r="CX25" s="20">
        <v>543.57480999999996</v>
      </c>
      <c r="CY25" s="20">
        <v>506.067071</v>
      </c>
      <c r="CZ25" s="20">
        <v>492.28116199999999</v>
      </c>
      <c r="DA25" s="20">
        <v>479.191011</v>
      </c>
      <c r="DB25" s="20">
        <v>462.96650299999999</v>
      </c>
      <c r="DC25" s="20">
        <v>442.80864500000001</v>
      </c>
      <c r="DD25" s="116">
        <v>11.760907999999999</v>
      </c>
      <c r="DE25" s="116">
        <v>6.779115</v>
      </c>
      <c r="DF25" s="116">
        <v>4.8058439999999996</v>
      </c>
      <c r="DG25" s="116">
        <v>108.97405500000001</v>
      </c>
      <c r="DH25" s="116">
        <v>101.747861</v>
      </c>
      <c r="DI25" s="116">
        <v>77.555859000000012</v>
      </c>
      <c r="DJ25" s="116">
        <v>71.566924</v>
      </c>
      <c r="DK25" s="116">
        <v>55.330159999999999</v>
      </c>
      <c r="DL25" s="116">
        <v>46.275984000000001</v>
      </c>
      <c r="DM25" s="117">
        <v>44.334776000000005</v>
      </c>
      <c r="DN25" s="96">
        <v>39.468693999999999</v>
      </c>
      <c r="DO25" s="116">
        <v>41.935569999999998</v>
      </c>
      <c r="DP25" s="116">
        <v>8.706493</v>
      </c>
      <c r="DQ25" s="116">
        <v>6.1893120000000001</v>
      </c>
      <c r="DR25" s="118">
        <v>6.6702110000000001</v>
      </c>
      <c r="DS25" s="119">
        <v>93.467067999999998</v>
      </c>
      <c r="DT25" s="21">
        <v>78.086579999999998</v>
      </c>
      <c r="DU25" s="76">
        <v>59.388885999999999</v>
      </c>
      <c r="DV25" s="21">
        <v>72.655629000000005</v>
      </c>
      <c r="DW25" s="21">
        <v>58.371723000000003</v>
      </c>
      <c r="DX25" s="20">
        <v>43.652906000000002</v>
      </c>
      <c r="DY25" s="20">
        <v>38.563119</v>
      </c>
      <c r="DZ25" s="20">
        <v>43.161059999999999</v>
      </c>
      <c r="EA25" s="20">
        <v>27.738792999999998</v>
      </c>
      <c r="EB25" s="20">
        <v>11.849518</v>
      </c>
      <c r="EC25" s="7">
        <v>11.798967000000001</v>
      </c>
      <c r="ED25" s="20">
        <v>12.737916</v>
      </c>
      <c r="EE25" s="20">
        <v>161.295625</v>
      </c>
      <c r="EF25" s="20">
        <v>132.40618599999999</v>
      </c>
      <c r="EG25" s="20">
        <v>108.97497100000001</v>
      </c>
      <c r="EH25" s="20">
        <v>105.887491</v>
      </c>
      <c r="EI25" s="20">
        <v>80.492836999999994</v>
      </c>
      <c r="EJ25" s="20">
        <v>70.39814299999999</v>
      </c>
      <c r="EK25" s="20">
        <v>69.657364999999999</v>
      </c>
      <c r="EL25" s="20">
        <v>65.896355</v>
      </c>
      <c r="EM25" s="20">
        <v>50.990478999999993</v>
      </c>
      <c r="EN25" s="20">
        <v>41.402471000000006</v>
      </c>
      <c r="EO25" s="20">
        <v>43.145881000000003</v>
      </c>
      <c r="EP25" s="20">
        <v>41.590541000000002</v>
      </c>
      <c r="EQ25" s="20">
        <v>226.148944</v>
      </c>
      <c r="ER25" s="7">
        <v>188.957911</v>
      </c>
      <c r="ES25" s="64">
        <v>158.16039899999998</v>
      </c>
      <c r="ET25" s="64">
        <v>145.84889699999999</v>
      </c>
      <c r="EU25" s="64">
        <v>114.950923</v>
      </c>
      <c r="EV25" s="64">
        <v>107.726348</v>
      </c>
      <c r="EW25" s="64">
        <v>104.47859</v>
      </c>
      <c r="EX25" s="65">
        <v>70.20326</v>
      </c>
      <c r="EY25" s="64">
        <v>57.315843000000001</v>
      </c>
      <c r="EZ25" s="66">
        <v>43.071632000000001</v>
      </c>
      <c r="FA25" s="65">
        <v>44.567157999999999</v>
      </c>
      <c r="FB25" s="65">
        <v>52.794376</v>
      </c>
      <c r="FC25" s="65">
        <v>145.86398799999998</v>
      </c>
      <c r="FD25" s="65">
        <v>132.1</v>
      </c>
      <c r="FE25" s="57">
        <v>114.9</v>
      </c>
      <c r="FF25" s="57">
        <v>110.1</v>
      </c>
      <c r="FG25" s="57">
        <v>97.9</v>
      </c>
      <c r="FH25" s="57">
        <v>97.945622</v>
      </c>
      <c r="FI25" s="57">
        <v>96.853842</v>
      </c>
      <c r="FJ25" s="57">
        <v>64.309010000000001</v>
      </c>
      <c r="FK25" s="59">
        <v>50.167965000000002</v>
      </c>
      <c r="FL25" s="59">
        <v>54.059353000000002</v>
      </c>
      <c r="FM25" s="59">
        <v>34.299138999999997</v>
      </c>
      <c r="FN25" s="59">
        <v>33.246575</v>
      </c>
      <c r="FO25" s="59">
        <v>135.50883300000001</v>
      </c>
      <c r="FP25" s="59">
        <v>113.510554</v>
      </c>
      <c r="FQ25" s="59">
        <v>108.56185900000001</v>
      </c>
      <c r="FR25" s="59">
        <v>105.800747</v>
      </c>
      <c r="FS25" s="59">
        <v>100.27936800000001</v>
      </c>
      <c r="FT25" s="59">
        <v>100.10749600000001</v>
      </c>
      <c r="FU25" s="59">
        <v>97.404833000000011</v>
      </c>
      <c r="FV25" s="59">
        <v>49.078285000000001</v>
      </c>
      <c r="FW25" s="59">
        <v>36.060758999999997</v>
      </c>
      <c r="FX25" s="59">
        <v>21.077828</v>
      </c>
      <c r="FY25" s="59">
        <v>23.350840000000002</v>
      </c>
      <c r="FZ25" s="59">
        <f>'[1]Table 1 revised assets RBV'!$CE$81</f>
        <v>21.124032</v>
      </c>
      <c r="GA25" s="59">
        <v>115.414582</v>
      </c>
      <c r="GB25" s="57">
        <v>123.245499</v>
      </c>
      <c r="GC25" s="57">
        <v>101.46739799999999</v>
      </c>
      <c r="GD25" s="57">
        <v>96.529563999999993</v>
      </c>
      <c r="GE25" s="57">
        <v>92.013870999999995</v>
      </c>
      <c r="GF25" s="57">
        <v>81.38738699999999</v>
      </c>
      <c r="GG25" s="57">
        <v>76.628876999999989</v>
      </c>
      <c r="GH25" s="57">
        <v>76.054401999999996</v>
      </c>
      <c r="GI25" s="57">
        <v>34.058011999999998</v>
      </c>
      <c r="GJ25" s="57">
        <v>17.758686999999998</v>
      </c>
      <c r="GK25" s="57">
        <v>18.443200999999998</v>
      </c>
      <c r="GL25" s="57">
        <v>27.389006999999999</v>
      </c>
      <c r="GM25" s="57">
        <v>93.651454999999999</v>
      </c>
      <c r="GN25" s="57">
        <v>98.22398299999999</v>
      </c>
      <c r="GO25" s="57">
        <v>93.204549</v>
      </c>
      <c r="GP25" s="57">
        <v>76.211145000000002</v>
      </c>
      <c r="GQ25" s="57">
        <v>76.66865</v>
      </c>
      <c r="GR25" s="57">
        <v>96.473326</v>
      </c>
      <c r="GS25" s="57">
        <v>95.116167000000004</v>
      </c>
      <c r="GT25" s="57">
        <v>96.932563000000002</v>
      </c>
      <c r="GU25" s="57">
        <v>51.365148000000005</v>
      </c>
      <c r="GV25" s="57">
        <v>28.921453</v>
      </c>
      <c r="GW25" s="57">
        <v>30.565069999999999</v>
      </c>
      <c r="GX25" s="57">
        <v>43.255319</v>
      </c>
      <c r="GY25" s="57">
        <v>108.84966800000001</v>
      </c>
      <c r="GZ25" s="57">
        <v>113.05902900000001</v>
      </c>
      <c r="HA25" s="57">
        <v>115.86742099999999</v>
      </c>
      <c r="HB25" s="57">
        <v>113.69572199999999</v>
      </c>
      <c r="HC25" s="57">
        <v>114.51899599999999</v>
      </c>
      <c r="HD25" s="57">
        <v>98.031178999999995</v>
      </c>
      <c r="HE25" s="57">
        <v>108.755724</v>
      </c>
      <c r="HF25" s="57">
        <v>104.927964</v>
      </c>
      <c r="HG25" s="57">
        <v>146.81112899999999</v>
      </c>
      <c r="HH25" s="57">
        <v>171.78680499999999</v>
      </c>
      <c r="HI25" s="57">
        <v>250.491716</v>
      </c>
      <c r="HJ25" s="57">
        <v>273.46625700000004</v>
      </c>
      <c r="HK25" s="57">
        <v>439.02586400000001</v>
      </c>
      <c r="HL25" s="57">
        <v>368.23620399999999</v>
      </c>
      <c r="HM25" s="57">
        <v>3683.6681250000001</v>
      </c>
      <c r="HN25" s="57">
        <v>369.197472</v>
      </c>
      <c r="HO25" s="57">
        <v>371.14846499999999</v>
      </c>
      <c r="HP25" s="57">
        <v>430.623831</v>
      </c>
      <c r="HQ25" s="57">
        <v>432.96076399999998</v>
      </c>
      <c r="HR25" s="57">
        <v>440.47853799999996</v>
      </c>
      <c r="HS25" s="57">
        <v>421.80149399999999</v>
      </c>
      <c r="HT25" s="57">
        <v>445.70763099999999</v>
      </c>
      <c r="HU25" s="57">
        <v>497.28874399999995</v>
      </c>
      <c r="HV25" s="59">
        <f>'[2]Table 1 revised assets RBV'!BC$81</f>
        <v>280.27978399999995</v>
      </c>
      <c r="HW25" s="59">
        <f>'[2]Table 1 revised assets RBV'!BD$81</f>
        <v>717.45360499999992</v>
      </c>
    </row>
    <row r="26" spans="1:231" x14ac:dyDescent="0.25">
      <c r="A26" s="70" t="s">
        <v>243</v>
      </c>
      <c r="B26" s="49" t="s">
        <v>209</v>
      </c>
      <c r="C26" s="70" t="s">
        <v>243</v>
      </c>
      <c r="D26" s="20">
        <v>73.585722000000004</v>
      </c>
      <c r="E26" s="92">
        <v>58.328802000000003</v>
      </c>
      <c r="F26" s="92">
        <v>26.356608999999999</v>
      </c>
      <c r="G26" s="92">
        <v>39.213650999999999</v>
      </c>
      <c r="H26" s="92">
        <v>116.33419600000001</v>
      </c>
      <c r="I26" s="22">
        <v>17.126007000000001</v>
      </c>
      <c r="J26" s="20">
        <v>60.574708000000001</v>
      </c>
      <c r="K26" s="20">
        <v>29.145398</v>
      </c>
      <c r="L26" s="20">
        <v>8.0700479999999999</v>
      </c>
      <c r="M26" s="20">
        <v>55.399388000000002</v>
      </c>
      <c r="N26" s="20">
        <v>47.025914999999998</v>
      </c>
      <c r="O26" s="80">
        <v>0</v>
      </c>
      <c r="P26" s="20">
        <v>22.16057</v>
      </c>
      <c r="Q26" s="20">
        <v>130.90673799999999</v>
      </c>
      <c r="R26" s="20">
        <v>28.591788999999999</v>
      </c>
      <c r="S26" s="22">
        <v>119.92375199999999</v>
      </c>
      <c r="T26" s="20">
        <v>61.054433000000003</v>
      </c>
      <c r="U26" s="20">
        <v>17.772193000000001</v>
      </c>
      <c r="V26" s="80">
        <v>187.43457900000001</v>
      </c>
      <c r="W26" s="80">
        <v>16.275857999999999</v>
      </c>
      <c r="X26" s="20">
        <v>21.105637999999999</v>
      </c>
      <c r="Y26" s="20">
        <v>23.509101999999999</v>
      </c>
      <c r="Z26" s="80">
        <v>52.211449999999999</v>
      </c>
      <c r="AA26" s="80">
        <v>0</v>
      </c>
      <c r="AB26" s="20">
        <v>21.917507000000001</v>
      </c>
      <c r="AC26" s="22">
        <v>136.87660700000001</v>
      </c>
      <c r="AD26" s="20">
        <v>43.534101999999997</v>
      </c>
      <c r="AE26" s="20">
        <v>100.924808</v>
      </c>
      <c r="AF26" s="20">
        <v>35.019027999999999</v>
      </c>
      <c r="AG26" s="20">
        <v>53.400820000000003</v>
      </c>
      <c r="AH26" s="20">
        <v>184.86712499999999</v>
      </c>
      <c r="AI26" s="20">
        <v>17.911693</v>
      </c>
      <c r="AJ26" s="20">
        <v>121.480881</v>
      </c>
      <c r="AK26" s="20">
        <v>35.586173000000002</v>
      </c>
      <c r="AL26" s="20">
        <v>25.85247</v>
      </c>
      <c r="AM26" s="22">
        <v>84.434220999999994</v>
      </c>
      <c r="AN26" s="20">
        <v>48.156471000000003</v>
      </c>
      <c r="AO26" s="20">
        <v>26.346164999999999</v>
      </c>
      <c r="AP26" s="20">
        <v>36.141052000000002</v>
      </c>
      <c r="AQ26" s="20">
        <v>17.830801999999998</v>
      </c>
      <c r="AR26" s="20">
        <v>54.490588000000002</v>
      </c>
      <c r="AS26" s="20">
        <v>134.74716100000001</v>
      </c>
      <c r="AT26" s="20">
        <v>76.419675999999995</v>
      </c>
      <c r="AU26" s="20">
        <v>26.950834</v>
      </c>
      <c r="AV26" s="20">
        <v>83.775566999999995</v>
      </c>
      <c r="AW26" s="22">
        <v>135.637317</v>
      </c>
      <c r="AX26" s="20">
        <v>135.637317</v>
      </c>
      <c r="AY26" s="20">
        <v>0</v>
      </c>
      <c r="AZ26" s="20">
        <v>102.169572</v>
      </c>
      <c r="BA26" s="20">
        <v>11.123421</v>
      </c>
      <c r="BB26" s="20">
        <v>274.08100000000002</v>
      </c>
      <c r="BC26" s="20">
        <v>28.359173999999999</v>
      </c>
      <c r="BD26" s="20">
        <v>46.332915</v>
      </c>
      <c r="BE26" s="20">
        <v>105.483289</v>
      </c>
      <c r="BF26" s="20">
        <v>34.382317</v>
      </c>
      <c r="BG26" s="20">
        <v>66.349219000000005</v>
      </c>
      <c r="BH26" s="20">
        <v>26.973590999999999</v>
      </c>
      <c r="BI26" s="20">
        <v>32.751024000000001</v>
      </c>
      <c r="BJ26" s="20">
        <v>64.878855999999999</v>
      </c>
      <c r="BK26" s="20">
        <v>0</v>
      </c>
      <c r="BL26" s="20">
        <v>166.989924</v>
      </c>
      <c r="BM26" s="20">
        <v>34.040655999999998</v>
      </c>
      <c r="BN26" s="20">
        <v>81.425787999999997</v>
      </c>
      <c r="BO26" s="20">
        <v>35.360224000000002</v>
      </c>
      <c r="BP26" s="20">
        <v>166.207157</v>
      </c>
      <c r="BQ26" s="20">
        <v>71.481401000000005</v>
      </c>
      <c r="BR26" s="20">
        <v>138.360907</v>
      </c>
      <c r="BS26" s="20">
        <v>150.980549</v>
      </c>
      <c r="BT26" s="20">
        <v>59.953598</v>
      </c>
      <c r="BU26" s="20">
        <v>40.110380999999997</v>
      </c>
      <c r="BV26" s="20">
        <v>15.888565</v>
      </c>
      <c r="BW26" s="20">
        <v>0.90089799999999998</v>
      </c>
      <c r="BX26" s="20">
        <v>113.882282</v>
      </c>
      <c r="BY26" s="20">
        <v>85.797199000000006</v>
      </c>
      <c r="BZ26" s="20">
        <v>33.027634999999997</v>
      </c>
      <c r="CA26" s="20">
        <v>55.716292000000003</v>
      </c>
      <c r="CB26" s="20">
        <v>27.967753999999999</v>
      </c>
      <c r="CC26" s="20">
        <v>40.624454999999998</v>
      </c>
      <c r="CD26" s="20">
        <v>29.101109999999998</v>
      </c>
      <c r="CE26" s="20">
        <v>32.384504</v>
      </c>
      <c r="CF26" s="20">
        <v>24.536227</v>
      </c>
      <c r="CG26" s="20">
        <v>54.305309000000001</v>
      </c>
      <c r="CH26" s="20">
        <v>177.81034500000001</v>
      </c>
      <c r="CI26" s="20">
        <v>0</v>
      </c>
      <c r="CJ26" s="20">
        <v>49.907527999999999</v>
      </c>
      <c r="CK26" s="20">
        <v>40.699573000000001</v>
      </c>
      <c r="CL26" s="20">
        <v>33.543719000000003</v>
      </c>
      <c r="CM26" s="20">
        <v>167.34475399999999</v>
      </c>
      <c r="CN26" s="20">
        <v>44.670822999999999</v>
      </c>
      <c r="CO26" s="20">
        <v>37.956733999999997</v>
      </c>
      <c r="CP26" s="20">
        <v>185.69626099999999</v>
      </c>
      <c r="CQ26" s="20">
        <v>29.248598999999999</v>
      </c>
      <c r="CR26" s="20">
        <v>126.531053</v>
      </c>
      <c r="CS26" s="20">
        <v>184.632328</v>
      </c>
      <c r="CT26" s="20">
        <v>45.629421999999998</v>
      </c>
      <c r="CU26" s="20">
        <v>0</v>
      </c>
      <c r="CV26" s="20">
        <v>53.699075999999998</v>
      </c>
      <c r="CW26" s="20">
        <v>183.10525999999999</v>
      </c>
      <c r="CX26" s="20">
        <v>135.457359</v>
      </c>
      <c r="CY26" s="20">
        <v>133.27664100000001</v>
      </c>
      <c r="CZ26" s="20">
        <v>14.647757</v>
      </c>
      <c r="DA26" s="20">
        <v>135.158321</v>
      </c>
      <c r="DB26" s="20">
        <v>160.74506199999999</v>
      </c>
      <c r="DC26" s="20">
        <v>15.905220999999999</v>
      </c>
      <c r="DD26" s="116">
        <v>109.653991</v>
      </c>
      <c r="DE26" s="116">
        <v>46.083109</v>
      </c>
      <c r="DF26" s="116">
        <v>207.85770400000001</v>
      </c>
      <c r="DG26" s="116">
        <v>0</v>
      </c>
      <c r="DH26" s="116">
        <v>56.899203999999997</v>
      </c>
      <c r="DI26" s="116">
        <v>130.84783200000001</v>
      </c>
      <c r="DJ26" s="116">
        <v>25.116182999999999</v>
      </c>
      <c r="DK26" s="116">
        <v>25.165071000000001</v>
      </c>
      <c r="DL26" s="116">
        <v>65.356657999999996</v>
      </c>
      <c r="DM26" s="117">
        <v>137.108754</v>
      </c>
      <c r="DN26" s="96">
        <v>63.370303</v>
      </c>
      <c r="DO26" s="116">
        <v>31.406435999999999</v>
      </c>
      <c r="DP26" s="116">
        <v>90.943151999999998</v>
      </c>
      <c r="DQ26" s="116">
        <v>32.580790999999998</v>
      </c>
      <c r="DR26" s="118">
        <v>180.75157799999999</v>
      </c>
      <c r="DS26" s="116">
        <v>0</v>
      </c>
      <c r="DT26" s="76">
        <v>25.605212999999999</v>
      </c>
      <c r="DU26" s="21">
        <v>51.280929</v>
      </c>
      <c r="DV26" s="76">
        <v>53.096097</v>
      </c>
      <c r="DW26" s="76">
        <v>34.486500999999997</v>
      </c>
      <c r="DX26" s="74">
        <v>23.249296000000001</v>
      </c>
      <c r="DY26" s="74">
        <v>147.08267699999999</v>
      </c>
      <c r="DZ26" s="74">
        <v>81.866917000000001</v>
      </c>
      <c r="EA26" s="74">
        <v>62.496746999999999</v>
      </c>
      <c r="EB26" s="74">
        <v>42.184911</v>
      </c>
      <c r="EC26" s="75">
        <v>23.766072000000001</v>
      </c>
      <c r="ED26" s="74">
        <v>47.842021000000003</v>
      </c>
      <c r="EE26" s="74">
        <v>0</v>
      </c>
      <c r="EF26" s="74">
        <v>117.102705</v>
      </c>
      <c r="EG26" s="74">
        <v>284.15475900000001</v>
      </c>
      <c r="EH26" s="74">
        <v>40.223678999999997</v>
      </c>
      <c r="EI26" s="74">
        <v>34.950673000000002</v>
      </c>
      <c r="EJ26" s="74">
        <v>36.914352000000001</v>
      </c>
      <c r="EK26" s="74">
        <v>59.874223999999998</v>
      </c>
      <c r="EL26" s="74">
        <v>71.485618000000002</v>
      </c>
      <c r="EM26" s="74">
        <v>21.891711000000001</v>
      </c>
      <c r="EN26" s="74">
        <v>27.023669999999999</v>
      </c>
      <c r="EO26" s="74">
        <v>33.365065999999999</v>
      </c>
      <c r="EP26" s="20">
        <v>130.43303499999999</v>
      </c>
      <c r="EQ26" s="20">
        <v>0</v>
      </c>
      <c r="ER26" s="7">
        <v>33.869601000000003</v>
      </c>
      <c r="ES26" s="64">
        <v>216.68095199999999</v>
      </c>
      <c r="ET26" s="64">
        <v>158.32173800000001</v>
      </c>
      <c r="EU26" s="64">
        <v>188.05705900000001</v>
      </c>
      <c r="EV26" s="64">
        <v>214.83094800000001</v>
      </c>
      <c r="EW26" s="64">
        <v>43.759197</v>
      </c>
      <c r="EX26" s="65">
        <v>197.55208300000001</v>
      </c>
      <c r="EY26" s="64">
        <v>25.838367999999999</v>
      </c>
      <c r="EZ26" s="64">
        <v>31.980263000000001</v>
      </c>
      <c r="FA26" s="65">
        <v>41.159903</v>
      </c>
      <c r="FB26" s="65">
        <v>33.323675000000001</v>
      </c>
      <c r="FC26" s="65">
        <v>0</v>
      </c>
      <c r="FD26" s="65">
        <v>56.6</v>
      </c>
      <c r="FE26" s="57">
        <v>366.7</v>
      </c>
      <c r="FF26" s="57">
        <v>67.8</v>
      </c>
      <c r="FG26" s="57">
        <v>210.1</v>
      </c>
      <c r="FH26" s="57">
        <v>210.101304</v>
      </c>
      <c r="FI26" s="57">
        <v>53.404988000000003</v>
      </c>
      <c r="FJ26" s="57">
        <v>204.09596400000001</v>
      </c>
      <c r="FK26" s="59">
        <v>87.496543000000003</v>
      </c>
      <c r="FL26" s="59">
        <v>156.36174500000001</v>
      </c>
      <c r="FM26" s="59">
        <v>206.50846799999999</v>
      </c>
      <c r="FN26" s="59">
        <v>0</v>
      </c>
      <c r="FO26" s="59">
        <v>217.53053499999999</v>
      </c>
      <c r="FP26" s="59">
        <v>462.21239500000001</v>
      </c>
      <c r="FQ26" s="59">
        <v>440.49015799999995</v>
      </c>
      <c r="FR26" s="59">
        <v>403.64785500000005</v>
      </c>
      <c r="FS26" s="59">
        <v>505.29030399999999</v>
      </c>
      <c r="FT26" s="59">
        <v>370.78286400000002</v>
      </c>
      <c r="FU26" s="59">
        <v>405.48747500000002</v>
      </c>
      <c r="FV26" s="59">
        <v>540.347264</v>
      </c>
      <c r="FW26" s="59">
        <v>449.69014000000004</v>
      </c>
      <c r="FX26" s="59">
        <v>425.54098699999997</v>
      </c>
      <c r="FY26" s="59">
        <v>267.18929199999997</v>
      </c>
      <c r="FZ26" s="59">
        <f>'[1]Table 1 revised assets RBV'!$CE$93</f>
        <v>509.94407100000001</v>
      </c>
      <c r="GA26" s="59">
        <v>322.38009999999997</v>
      </c>
      <c r="GB26" s="57">
        <v>351.71400700000004</v>
      </c>
      <c r="GC26" s="57">
        <v>456.87129199999998</v>
      </c>
      <c r="GD26" s="57">
        <v>235.25724</v>
      </c>
      <c r="GE26" s="57">
        <v>402.12212599999998</v>
      </c>
      <c r="GF26" s="57">
        <v>227.99087399999999</v>
      </c>
      <c r="GG26" s="57">
        <v>352.672144</v>
      </c>
      <c r="GH26" s="57">
        <v>340.57470699999999</v>
      </c>
      <c r="GI26" s="57">
        <v>344.47248500000001</v>
      </c>
      <c r="GJ26" s="57">
        <v>201.67034799999999</v>
      </c>
      <c r="GK26" s="57">
        <v>177.24564000000001</v>
      </c>
      <c r="GL26" s="57">
        <v>284.66009400000002</v>
      </c>
      <c r="GM26" s="57">
        <v>231.870217</v>
      </c>
      <c r="GN26" s="57">
        <v>279.28721899999999</v>
      </c>
      <c r="GO26" s="57">
        <v>276.19747100000001</v>
      </c>
      <c r="GP26" s="57">
        <v>192.76337899999999</v>
      </c>
      <c r="GQ26" s="57">
        <v>321.18940399999997</v>
      </c>
      <c r="GR26" s="57">
        <v>250.39437100000001</v>
      </c>
      <c r="GS26" s="57">
        <v>352.083822</v>
      </c>
      <c r="GT26" s="57">
        <v>310.02079099999997</v>
      </c>
      <c r="GU26" s="57">
        <v>276.62499700000001</v>
      </c>
      <c r="GV26" s="57">
        <v>312.68957699999999</v>
      </c>
      <c r="GW26" s="57">
        <v>345.940178</v>
      </c>
      <c r="GX26" s="57">
        <v>346.41594800000001</v>
      </c>
      <c r="GY26" s="57">
        <v>213.07114799999999</v>
      </c>
      <c r="GZ26" s="57">
        <v>242.66113999999999</v>
      </c>
      <c r="HA26" s="57">
        <v>500.19730900000002</v>
      </c>
      <c r="HB26" s="57">
        <v>122.748819</v>
      </c>
      <c r="HC26" s="57">
        <v>225.552089</v>
      </c>
      <c r="HD26" s="57">
        <v>237.74019900000002</v>
      </c>
      <c r="HE26" s="57">
        <v>194.508397</v>
      </c>
      <c r="HF26" s="57">
        <v>401.69614000000001</v>
      </c>
      <c r="HG26" s="57">
        <v>109.219735</v>
      </c>
      <c r="HH26" s="57">
        <v>248.52742900000001</v>
      </c>
      <c r="HI26" s="57">
        <v>469.42848000000004</v>
      </c>
      <c r="HJ26" s="57">
        <v>466.70622600000002</v>
      </c>
      <c r="HK26" s="57">
        <v>188.428392</v>
      </c>
      <c r="HL26" s="57">
        <v>618.87377800000002</v>
      </c>
      <c r="HM26" s="57">
        <v>103.43372100000001</v>
      </c>
      <c r="HN26" s="57">
        <v>477.99781100000001</v>
      </c>
      <c r="HO26" s="57">
        <v>398.00778300000002</v>
      </c>
      <c r="HP26" s="57">
        <v>343.09266499999995</v>
      </c>
      <c r="HQ26" s="57">
        <v>357.45413599999995</v>
      </c>
      <c r="HR26" s="57">
        <v>504.76362899999998</v>
      </c>
      <c r="HS26" s="57">
        <v>362.30122400000005</v>
      </c>
      <c r="HT26" s="57">
        <v>464.626802</v>
      </c>
      <c r="HU26" s="57">
        <v>775.77165000000002</v>
      </c>
      <c r="HV26" s="59">
        <f>'[2]Table 1 revised assets RBV'!BC$93</f>
        <v>588.662826</v>
      </c>
      <c r="HW26" s="59">
        <f>'[2]Table 1 revised assets RBV'!BD$93</f>
        <v>204.655305</v>
      </c>
    </row>
    <row r="27" spans="1:231" s="7" customFormat="1" x14ac:dyDescent="0.25">
      <c r="A27" s="70" t="s">
        <v>244</v>
      </c>
      <c r="B27" s="49" t="s">
        <v>210</v>
      </c>
      <c r="C27" s="71" t="s">
        <v>244</v>
      </c>
      <c r="D27" s="20">
        <v>71.765242999999998</v>
      </c>
      <c r="E27" s="92">
        <v>81.025238999999999</v>
      </c>
      <c r="F27" s="92">
        <v>70.872231999999997</v>
      </c>
      <c r="G27" s="92">
        <v>84.861275000000006</v>
      </c>
      <c r="H27" s="92">
        <v>31.485643</v>
      </c>
      <c r="I27" s="22">
        <v>29.538357999999999</v>
      </c>
      <c r="J27" s="20">
        <v>39.511606</v>
      </c>
      <c r="K27" s="20">
        <v>33.672249999999998</v>
      </c>
      <c r="L27" s="20">
        <v>35.535842000000002</v>
      </c>
      <c r="M27" s="20">
        <v>32.835265999999997</v>
      </c>
      <c r="N27" s="20">
        <v>29.119396999999999</v>
      </c>
      <c r="O27" s="80">
        <v>0</v>
      </c>
      <c r="P27" s="20">
        <v>1.156085</v>
      </c>
      <c r="Q27" s="20">
        <v>0</v>
      </c>
      <c r="R27" s="20">
        <v>19.787898999999999</v>
      </c>
      <c r="S27" s="22">
        <v>29.857410999999999</v>
      </c>
      <c r="T27" s="20">
        <v>21.905009</v>
      </c>
      <c r="U27" s="20">
        <v>26.328336</v>
      </c>
      <c r="V27" s="80">
        <v>16.628204</v>
      </c>
      <c r="W27" s="80">
        <v>16.055675999999998</v>
      </c>
      <c r="X27" s="20">
        <v>15.067473</v>
      </c>
      <c r="Y27" s="20">
        <v>12.612138</v>
      </c>
      <c r="Z27" s="80">
        <v>17.770495</v>
      </c>
      <c r="AA27" s="80">
        <v>0</v>
      </c>
      <c r="AB27" s="20">
        <v>0</v>
      </c>
      <c r="AC27" s="22">
        <v>0</v>
      </c>
      <c r="AD27" s="20">
        <v>56.287044000000002</v>
      </c>
      <c r="AE27" s="20">
        <v>96.128288999999995</v>
      </c>
      <c r="AF27" s="20">
        <v>93.048710999999997</v>
      </c>
      <c r="AG27" s="20">
        <v>203.59410600000001</v>
      </c>
      <c r="AH27" s="20">
        <v>184.08936399999999</v>
      </c>
      <c r="AI27" s="20">
        <v>32.170217000000001</v>
      </c>
      <c r="AJ27" s="20">
        <v>164.328383</v>
      </c>
      <c r="AK27" s="20">
        <v>207.632608</v>
      </c>
      <c r="AL27" s="20">
        <v>88.042967000000004</v>
      </c>
      <c r="AM27" s="22">
        <v>0</v>
      </c>
      <c r="AN27" s="20">
        <v>31.905477000000001</v>
      </c>
      <c r="AO27" s="20">
        <v>122.694676</v>
      </c>
      <c r="AP27" s="20">
        <v>0</v>
      </c>
      <c r="AQ27" s="20">
        <v>0</v>
      </c>
      <c r="AR27" s="20">
        <v>48.272325000000002</v>
      </c>
      <c r="AS27" s="20">
        <v>0</v>
      </c>
      <c r="AT27" s="20">
        <v>0</v>
      </c>
      <c r="AU27" s="20">
        <v>0</v>
      </c>
      <c r="AV27" s="20">
        <v>0</v>
      </c>
      <c r="AW27" s="22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91.641692000000006</v>
      </c>
      <c r="BE27" s="20">
        <v>151.407051</v>
      </c>
      <c r="BF27" s="20">
        <v>191.963232</v>
      </c>
      <c r="BG27" s="20">
        <v>241.435914</v>
      </c>
      <c r="BH27" s="20">
        <v>280.371105</v>
      </c>
      <c r="BI27" s="20">
        <v>308.99990200000002</v>
      </c>
      <c r="BJ27" s="20">
        <v>295.516369</v>
      </c>
      <c r="BK27" s="20">
        <v>0</v>
      </c>
      <c r="BL27" s="20">
        <v>0</v>
      </c>
      <c r="BM27" s="20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0">
        <v>0</v>
      </c>
      <c r="BU27" s="20">
        <v>0</v>
      </c>
      <c r="BV27" s="20">
        <v>0</v>
      </c>
      <c r="BW27" s="20">
        <v>0</v>
      </c>
      <c r="BX27" s="20">
        <v>0</v>
      </c>
      <c r="BY27" s="20">
        <v>0</v>
      </c>
      <c r="BZ27" s="20">
        <v>0</v>
      </c>
      <c r="CA27" s="20">
        <v>0</v>
      </c>
      <c r="CB27" s="20">
        <v>0</v>
      </c>
      <c r="CC27" s="20">
        <v>0</v>
      </c>
      <c r="CD27" s="20">
        <v>0</v>
      </c>
      <c r="CE27" s="20">
        <v>0</v>
      </c>
      <c r="CF27" s="20">
        <v>0</v>
      </c>
      <c r="CG27" s="20">
        <v>0</v>
      </c>
      <c r="CH27" s="20">
        <v>0</v>
      </c>
      <c r="CI27" s="20">
        <v>0</v>
      </c>
      <c r="CJ27" s="20">
        <v>0</v>
      </c>
      <c r="CK27" s="20">
        <v>0</v>
      </c>
      <c r="CL27" s="20">
        <v>0</v>
      </c>
      <c r="CM27" s="20">
        <v>0</v>
      </c>
      <c r="CN27" s="20">
        <v>0</v>
      </c>
      <c r="CO27" s="20">
        <v>9.9999999999999995E-7</v>
      </c>
      <c r="CP27" s="20">
        <v>1.9999999999999999E-6</v>
      </c>
      <c r="CQ27" s="20">
        <v>3.0000000000000001E-6</v>
      </c>
      <c r="CR27" s="20">
        <v>3.9999999999999998E-6</v>
      </c>
      <c r="CS27" s="20">
        <v>5.0000000000000004E-6</v>
      </c>
      <c r="CT27" s="20">
        <v>6.0000000000000002E-6</v>
      </c>
      <c r="CU27" s="20">
        <v>6.9999999999999999E-6</v>
      </c>
      <c r="CV27" s="20">
        <v>7.9999999999999996E-6</v>
      </c>
      <c r="CW27" s="20">
        <v>0</v>
      </c>
      <c r="CX27" s="20">
        <v>1.0000000000000001E-5</v>
      </c>
      <c r="CY27" s="20">
        <v>1.1E-5</v>
      </c>
      <c r="CZ27" s="20">
        <v>1.2E-5</v>
      </c>
      <c r="DA27" s="20">
        <v>1.2999999999999999E-5</v>
      </c>
      <c r="DB27" s="20">
        <v>1.4E-5</v>
      </c>
      <c r="DC27" s="20">
        <v>1.5E-5</v>
      </c>
      <c r="DD27" s="116">
        <v>336.19026700000001</v>
      </c>
      <c r="DE27" s="116">
        <v>328.56678399999998</v>
      </c>
      <c r="DF27" s="116">
        <v>325.218884</v>
      </c>
      <c r="DG27" s="116">
        <v>310.89941399999998</v>
      </c>
      <c r="DH27" s="120">
        <v>306.97257100000002</v>
      </c>
      <c r="DI27" s="120">
        <v>312.64284500000002</v>
      </c>
      <c r="DJ27" s="120">
        <v>309.30519099999998</v>
      </c>
      <c r="DK27" s="120">
        <v>306.394002</v>
      </c>
      <c r="DL27" s="120">
        <v>302.70444099999997</v>
      </c>
      <c r="DM27" s="96">
        <v>537.72170300000005</v>
      </c>
      <c r="DN27" s="96">
        <v>517.863292</v>
      </c>
      <c r="DO27" s="116">
        <v>509.92104999999998</v>
      </c>
      <c r="DP27" s="116">
        <v>501.19837100000001</v>
      </c>
      <c r="DQ27" s="116">
        <v>494.24393600000002</v>
      </c>
      <c r="DR27" s="118">
        <v>486.80047100000002</v>
      </c>
      <c r="DS27" s="116">
        <v>473.30763899999999</v>
      </c>
      <c r="DT27" s="21">
        <v>470.87742600000001</v>
      </c>
      <c r="DU27" s="21">
        <v>466.67904199999998</v>
      </c>
      <c r="DV27" s="21">
        <v>466.11704800000001</v>
      </c>
      <c r="DW27" s="21">
        <v>453.77476000000001</v>
      </c>
      <c r="DX27" s="20">
        <v>514.49227099999996</v>
      </c>
      <c r="DY27" s="20">
        <v>509.05513300000001</v>
      </c>
      <c r="DZ27" s="20">
        <v>564.0985159999999</v>
      </c>
      <c r="EA27" s="20">
        <v>561.08360800000003</v>
      </c>
      <c r="EB27" s="20">
        <v>530.67621099999997</v>
      </c>
      <c r="EC27" s="7">
        <v>522.24208499999997</v>
      </c>
      <c r="ED27" s="20">
        <v>512.72367299999996</v>
      </c>
      <c r="EE27" s="20">
        <v>487.77269899999999</v>
      </c>
      <c r="EF27" s="20">
        <v>484.73933199999999</v>
      </c>
      <c r="EG27" s="20">
        <v>474.54995700000001</v>
      </c>
      <c r="EH27" s="20">
        <v>459.74889200000001</v>
      </c>
      <c r="EI27" s="20">
        <v>500.01652999999999</v>
      </c>
      <c r="EJ27" s="20">
        <v>492.24104699999998</v>
      </c>
      <c r="EK27" s="20">
        <v>482.69759099999999</v>
      </c>
      <c r="EL27" s="20">
        <v>490.76625899999999</v>
      </c>
      <c r="EM27" s="20">
        <v>528.46396300000004</v>
      </c>
      <c r="EN27" s="20">
        <v>524.53675699999997</v>
      </c>
      <c r="EO27" s="20">
        <v>520.65357200000005</v>
      </c>
      <c r="EP27" s="20">
        <v>516.90510600000005</v>
      </c>
      <c r="EQ27" s="20">
        <v>510.62868200000003</v>
      </c>
      <c r="ER27" s="7">
        <v>544.55495399999995</v>
      </c>
      <c r="ES27" s="64">
        <v>555.40862300000003</v>
      </c>
      <c r="ET27" s="64">
        <v>531.04467299999999</v>
      </c>
      <c r="EU27" s="64">
        <v>496.65649200000001</v>
      </c>
      <c r="EV27" s="64">
        <v>524.18720700000006</v>
      </c>
      <c r="EW27" s="64">
        <v>502.02282500000001</v>
      </c>
      <c r="EX27" s="65">
        <v>625.834157</v>
      </c>
      <c r="EY27" s="64">
        <v>658.75050999999996</v>
      </c>
      <c r="EZ27" s="64">
        <v>664.90675099999999</v>
      </c>
      <c r="FA27" s="65">
        <v>649.22986100000003</v>
      </c>
      <c r="FB27" s="65">
        <v>949.461006</v>
      </c>
      <c r="FC27" s="65">
        <v>932.17103299999997</v>
      </c>
      <c r="FD27" s="65">
        <v>884.6</v>
      </c>
      <c r="FE27" s="57">
        <v>846.6</v>
      </c>
      <c r="FF27" s="57">
        <v>3831.3</v>
      </c>
      <c r="FG27" s="57">
        <v>3926.7</v>
      </c>
      <c r="FH27" s="57">
        <v>3926.6821660000001</v>
      </c>
      <c r="FI27" s="57">
        <v>3945.9316789999998</v>
      </c>
      <c r="FJ27" s="57">
        <v>3961.391838</v>
      </c>
      <c r="FK27" s="57">
        <v>3945.837861</v>
      </c>
      <c r="FL27" s="57">
        <v>4011.7390359999999</v>
      </c>
      <c r="FM27" s="57">
        <v>3954.515054</v>
      </c>
      <c r="FN27" s="57">
        <v>3911.2978279999998</v>
      </c>
      <c r="FO27" s="57">
        <v>3833.114869</v>
      </c>
      <c r="FP27" s="57">
        <v>3730.1631389999998</v>
      </c>
      <c r="FQ27" s="57">
        <v>3729.0017079999998</v>
      </c>
      <c r="FR27" s="57">
        <v>3727.4269690000001</v>
      </c>
      <c r="FS27" s="57">
        <v>3727.02495</v>
      </c>
      <c r="FT27" s="57">
        <v>3725.1758449999998</v>
      </c>
      <c r="FU27" s="57">
        <v>3719.9009449999999</v>
      </c>
      <c r="FV27" s="57">
        <v>3713.9314709999999</v>
      </c>
      <c r="FW27" s="57">
        <v>3706.6294619999999</v>
      </c>
      <c r="FX27" s="57">
        <v>3702.326783</v>
      </c>
      <c r="FY27" s="57">
        <v>3698.705344</v>
      </c>
      <c r="FZ27" s="57">
        <f>'[1]Table 1 revised assets RBV'!$CE$103+'[1]Table 1 revised assets RBV'!$CE$109</f>
        <v>3693.921206</v>
      </c>
      <c r="GA27" s="57">
        <v>3699.3620369999999</v>
      </c>
      <c r="GB27" s="57">
        <v>3696.908383</v>
      </c>
      <c r="GC27" s="57">
        <v>3695.9788840000001</v>
      </c>
      <c r="GD27" s="57">
        <v>3694.91455</v>
      </c>
      <c r="GE27" s="57">
        <v>3814.4623280000001</v>
      </c>
      <c r="GF27" s="57">
        <v>3811.2317120000002</v>
      </c>
      <c r="GG27" s="57">
        <v>3806.9151040000002</v>
      </c>
      <c r="GH27" s="57">
        <v>3798.4775230000005</v>
      </c>
      <c r="GI27" s="57">
        <v>3775.810203</v>
      </c>
      <c r="GJ27" s="57">
        <v>3717.1995019999999</v>
      </c>
      <c r="GK27" s="57">
        <v>3868.8392709999998</v>
      </c>
      <c r="GL27" s="57">
        <v>3969.1196090000003</v>
      </c>
      <c r="GM27" s="57">
        <v>3936.987286</v>
      </c>
      <c r="GN27" s="57">
        <v>3936.4697180000003</v>
      </c>
      <c r="GO27" s="57">
        <v>3935.3415880000002</v>
      </c>
      <c r="GP27" s="57">
        <v>3933.6073329999999</v>
      </c>
      <c r="GQ27" s="57">
        <v>3931.8044020000002</v>
      </c>
      <c r="GR27" s="57">
        <v>3931.6914810000003</v>
      </c>
      <c r="GS27" s="57">
        <v>3928.7407740000003</v>
      </c>
      <c r="GT27" s="57">
        <v>3923.5859580000001</v>
      </c>
      <c r="GU27" s="57">
        <v>3920.918392</v>
      </c>
      <c r="GV27" s="57">
        <v>3917.666009</v>
      </c>
      <c r="GW27" s="57">
        <v>3913.5540180000003</v>
      </c>
      <c r="GX27" s="57">
        <v>3907.3328289999999</v>
      </c>
      <c r="GY27" s="57">
        <v>3905.5814319999999</v>
      </c>
      <c r="GZ27" s="57">
        <v>3907.3637200000003</v>
      </c>
      <c r="HA27" s="57">
        <v>3906.381676</v>
      </c>
      <c r="HB27" s="57">
        <v>3906.109547</v>
      </c>
      <c r="HC27" s="57">
        <v>3903.51935</v>
      </c>
      <c r="HD27" s="57">
        <v>3900.6146349999999</v>
      </c>
      <c r="HE27" s="57">
        <v>3885.2254870000002</v>
      </c>
      <c r="HF27" s="57">
        <v>3866.7002769999999</v>
      </c>
      <c r="HG27" s="57">
        <v>3859.3387860000003</v>
      </c>
      <c r="HH27" s="57">
        <v>3850.134626</v>
      </c>
      <c r="HI27" s="57">
        <v>3840.360678</v>
      </c>
      <c r="HJ27" s="57">
        <v>3834.572936</v>
      </c>
      <c r="HK27" s="57">
        <v>3825.8911150000004</v>
      </c>
      <c r="HL27" s="57">
        <v>3822.315411</v>
      </c>
      <c r="HM27" s="57">
        <v>3926.4493300000004</v>
      </c>
      <c r="HN27" s="57">
        <v>3819.0773989999998</v>
      </c>
      <c r="HO27" s="57">
        <v>3815.3813719999998</v>
      </c>
      <c r="HP27" s="57">
        <v>3819.8555590000001</v>
      </c>
      <c r="HQ27" s="57">
        <v>3813.322271</v>
      </c>
      <c r="HR27" s="57">
        <v>3804.1156919999999</v>
      </c>
      <c r="HS27" s="57">
        <v>3804.2776199999998</v>
      </c>
      <c r="HT27" s="57">
        <v>3789.196633</v>
      </c>
      <c r="HU27" s="57">
        <v>3789.196633</v>
      </c>
      <c r="HV27" s="57">
        <f>'[2]Table 1 revised assets RBV'!BC$103+'[2]Table 1 revised assets RBV'!BC$109</f>
        <v>3798.2214469999999</v>
      </c>
      <c r="HW27" s="57">
        <f>'[2]Table 1 revised assets RBV'!BD$103+'[2]Table 1 revised assets RBV'!BD$109</f>
        <v>790.95050800000001</v>
      </c>
    </row>
    <row r="28" spans="1:231" s="7" customFormat="1" x14ac:dyDescent="0.25">
      <c r="A28" s="70" t="s">
        <v>245</v>
      </c>
      <c r="B28" s="73" t="s">
        <v>211</v>
      </c>
      <c r="C28" s="71" t="s">
        <v>245</v>
      </c>
      <c r="D28" s="20">
        <v>81.251709000000005</v>
      </c>
      <c r="E28" s="92">
        <v>84.806025000000005</v>
      </c>
      <c r="F28" s="92">
        <v>86.354326999999998</v>
      </c>
      <c r="G28" s="92">
        <v>85.264787999999996</v>
      </c>
      <c r="H28" s="92">
        <v>90.566704000000001</v>
      </c>
      <c r="I28" s="22">
        <v>112.593075</v>
      </c>
      <c r="J28" s="20">
        <v>122.51645600000001</v>
      </c>
      <c r="K28" s="20">
        <v>133.23359199999999</v>
      </c>
      <c r="L28" s="20">
        <v>138.838765</v>
      </c>
      <c r="M28" s="20">
        <v>138.38728699999999</v>
      </c>
      <c r="N28" s="20">
        <v>152.50196199999999</v>
      </c>
      <c r="O28" s="80">
        <v>153.85960900000001</v>
      </c>
      <c r="P28" s="20">
        <v>154.38529500000001</v>
      </c>
      <c r="Q28" s="20">
        <v>154.02418399999999</v>
      </c>
      <c r="R28" s="20">
        <v>164.30476899999999</v>
      </c>
      <c r="S28" s="22">
        <v>163.72023200000001</v>
      </c>
      <c r="T28" s="20">
        <v>164.89542700000001</v>
      </c>
      <c r="U28" s="20">
        <v>166.4939</v>
      </c>
      <c r="V28" s="80">
        <v>171.05947900000001</v>
      </c>
      <c r="W28" s="80">
        <v>172.01605499999999</v>
      </c>
      <c r="X28" s="20">
        <v>172.13564299999999</v>
      </c>
      <c r="Y28" s="20">
        <v>170.99127100000001</v>
      </c>
      <c r="Z28" s="80">
        <v>174.96777599999999</v>
      </c>
      <c r="AA28" s="80">
        <v>180.541855</v>
      </c>
      <c r="AB28" s="20">
        <v>179.47035199999999</v>
      </c>
      <c r="AC28" s="22">
        <v>241.72035700000001</v>
      </c>
      <c r="AD28" s="20">
        <v>247.00184200000001</v>
      </c>
      <c r="AE28" s="20">
        <v>248.90960699999999</v>
      </c>
      <c r="AF28" s="20">
        <v>280.72971100000001</v>
      </c>
      <c r="AG28" s="20">
        <v>316.584701</v>
      </c>
      <c r="AH28" s="20">
        <v>317.40649000000002</v>
      </c>
      <c r="AI28" s="20">
        <v>369.99530900000002</v>
      </c>
      <c r="AJ28" s="20">
        <v>404.74842799999999</v>
      </c>
      <c r="AK28" s="20">
        <v>425.38050900000002</v>
      </c>
      <c r="AL28" s="20">
        <v>442.32485000000003</v>
      </c>
      <c r="AM28" s="22">
        <v>489.82705700000002</v>
      </c>
      <c r="AN28" s="20">
        <v>515.63138600000002</v>
      </c>
      <c r="AO28" s="20">
        <v>569.54051500000003</v>
      </c>
      <c r="AP28" s="20">
        <v>585.20651699999996</v>
      </c>
      <c r="AQ28" s="20">
        <v>608.37528899999995</v>
      </c>
      <c r="AR28" s="20">
        <v>627.07588799999996</v>
      </c>
      <c r="AS28" s="20">
        <v>685.11338000000001</v>
      </c>
      <c r="AT28" s="20">
        <v>934.46096799999998</v>
      </c>
      <c r="AU28" s="20">
        <v>961.44068200000004</v>
      </c>
      <c r="AV28" s="20">
        <v>1045.8349229999999</v>
      </c>
      <c r="AW28" s="22">
        <v>1090.6728169999999</v>
      </c>
      <c r="AX28" s="20">
        <v>1133.4773720000001</v>
      </c>
      <c r="AY28" s="20">
        <v>1231.592075</v>
      </c>
      <c r="AZ28" s="20">
        <v>1245.1244569999999</v>
      </c>
      <c r="BA28" s="20">
        <v>1274.6084499999999</v>
      </c>
      <c r="BB28" s="20">
        <v>1315.2744729999999</v>
      </c>
      <c r="BC28" s="20">
        <v>1316.5521510000001</v>
      </c>
      <c r="BD28" s="20">
        <v>1325.0381620000001</v>
      </c>
      <c r="BE28" s="20">
        <v>1351.8790039999999</v>
      </c>
      <c r="BF28" s="20">
        <v>1369.119422</v>
      </c>
      <c r="BG28" s="20">
        <v>1467.9269730000001</v>
      </c>
      <c r="BH28" s="20">
        <v>1463.3644569999999</v>
      </c>
      <c r="BI28" s="20">
        <v>1476.0632680000001</v>
      </c>
      <c r="BJ28" s="20">
        <v>1475.467042</v>
      </c>
      <c r="BK28" s="20">
        <v>1489.046308</v>
      </c>
      <c r="BL28" s="20">
        <v>1484.8351359999999</v>
      </c>
      <c r="BM28" s="20">
        <v>1481.012491</v>
      </c>
      <c r="BN28" s="22">
        <v>1474.64921</v>
      </c>
      <c r="BO28" s="22">
        <v>1469.6343569999999</v>
      </c>
      <c r="BP28" s="22">
        <v>1463.0849519999999</v>
      </c>
      <c r="BQ28" s="22">
        <v>1458.3346939999999</v>
      </c>
      <c r="BR28" s="22">
        <v>1455.8042150000001</v>
      </c>
      <c r="BS28" s="22">
        <v>1449.416553</v>
      </c>
      <c r="BT28" s="20">
        <v>1449.398745</v>
      </c>
      <c r="BU28" s="20">
        <v>1456.4320540000001</v>
      </c>
      <c r="BV28" s="20">
        <v>1455.6973559999999</v>
      </c>
      <c r="BW28" s="20">
        <v>1461.374464</v>
      </c>
      <c r="BX28" s="20">
        <v>1455.6658970000001</v>
      </c>
      <c r="BY28" s="20">
        <v>1451.3460030000001</v>
      </c>
      <c r="BZ28" s="20">
        <v>1459.8110630000001</v>
      </c>
      <c r="CA28" s="20">
        <v>1453.5022509999999</v>
      </c>
      <c r="CB28" s="20">
        <v>1447.0560519999999</v>
      </c>
      <c r="CC28" s="20">
        <v>1439.9516960000001</v>
      </c>
      <c r="CD28" s="20">
        <v>1434.168357</v>
      </c>
      <c r="CE28" s="20">
        <v>1430.0138730000001</v>
      </c>
      <c r="CF28" s="20">
        <v>1426.3742970000001</v>
      </c>
      <c r="CG28" s="20">
        <v>1419.3216219999999</v>
      </c>
      <c r="CH28" s="20">
        <v>1418.9673359999999</v>
      </c>
      <c r="CI28" s="20">
        <v>1415.730129</v>
      </c>
      <c r="CJ28" s="20">
        <v>1408.5110139999999</v>
      </c>
      <c r="CK28" s="20">
        <v>1404.1493270000001</v>
      </c>
      <c r="CL28" s="20">
        <v>1411.3850560000001</v>
      </c>
      <c r="CM28" s="20">
        <v>1404.2966240000001</v>
      </c>
      <c r="CN28" s="20">
        <v>1404.8915199999999</v>
      </c>
      <c r="CO28" s="20">
        <v>1401.5839940000001</v>
      </c>
      <c r="CP28" s="20">
        <v>1395.3335790000001</v>
      </c>
      <c r="CQ28" s="20">
        <v>1389.2950049999999</v>
      </c>
      <c r="CR28" s="20">
        <v>1382.3962739999999</v>
      </c>
      <c r="CS28" s="20">
        <v>1384.5314209999999</v>
      </c>
      <c r="CT28" s="20">
        <v>1387.3959540000001</v>
      </c>
      <c r="CU28" s="20">
        <v>1382.5772449999999</v>
      </c>
      <c r="CV28" s="20">
        <v>1380.846804</v>
      </c>
      <c r="CW28" s="20">
        <v>1379.3096579999999</v>
      </c>
      <c r="CX28" s="20">
        <v>1375.1767339999999</v>
      </c>
      <c r="CY28" s="20">
        <v>1371.191932</v>
      </c>
      <c r="CZ28" s="20">
        <v>1364.1693560000001</v>
      </c>
      <c r="DA28" s="20">
        <v>1356.8576049999999</v>
      </c>
      <c r="DB28" s="20">
        <v>1350.6220470000001</v>
      </c>
      <c r="DC28" s="20">
        <v>1347.6629170000001</v>
      </c>
      <c r="DD28" s="116">
        <v>1347.378667</v>
      </c>
      <c r="DE28" s="116">
        <v>1355.092672</v>
      </c>
      <c r="DF28" s="116">
        <v>1352.2281559999999</v>
      </c>
      <c r="DG28" s="116">
        <v>1421.121484</v>
      </c>
      <c r="DH28" s="116">
        <v>1417.755684</v>
      </c>
      <c r="DI28" s="116">
        <v>1410.2957699999999</v>
      </c>
      <c r="DJ28" s="120">
        <v>1408.0171270000001</v>
      </c>
      <c r="DK28" s="116">
        <v>1403.749215</v>
      </c>
      <c r="DL28" s="116">
        <v>1398.489233</v>
      </c>
      <c r="DM28" s="117">
        <v>1393.7021299999999</v>
      </c>
      <c r="DN28" s="96">
        <v>1388.337573</v>
      </c>
      <c r="DO28" s="116">
        <v>1388.4162260000001</v>
      </c>
      <c r="DP28" s="116">
        <v>1386.3090629999999</v>
      </c>
      <c r="DQ28" s="116">
        <v>1379.770135</v>
      </c>
      <c r="DR28" s="118">
        <v>1375.6758789999999</v>
      </c>
      <c r="DS28" s="119">
        <v>1396.1618739999999</v>
      </c>
      <c r="DT28" s="21">
        <v>1390.7768229999999</v>
      </c>
      <c r="DU28" s="21">
        <v>1389.164127</v>
      </c>
      <c r="DV28" s="21">
        <v>1381.084173</v>
      </c>
      <c r="DW28" s="21">
        <v>1376.3925999999999</v>
      </c>
      <c r="DX28" s="20">
        <v>1372.858174</v>
      </c>
      <c r="DY28" s="20">
        <v>1376.2523080000001</v>
      </c>
      <c r="DZ28" s="20">
        <v>1373.3683100000001</v>
      </c>
      <c r="EA28" s="20">
        <v>1370.869543</v>
      </c>
      <c r="EB28" s="20">
        <v>1366.3106929999999</v>
      </c>
      <c r="EC28" s="1">
        <v>1359.5607379999999</v>
      </c>
      <c r="ED28" s="20">
        <v>1356.6984279999999</v>
      </c>
      <c r="EE28" s="20">
        <v>1354.0134720000001</v>
      </c>
      <c r="EF28" s="20">
        <v>1348.476973</v>
      </c>
      <c r="EG28" s="20">
        <v>1344.588274</v>
      </c>
      <c r="EH28" s="20">
        <v>1340.457848</v>
      </c>
      <c r="EI28" s="20">
        <v>1341.929116</v>
      </c>
      <c r="EJ28" s="20">
        <v>1336.9910400000001</v>
      </c>
      <c r="EK28" s="20">
        <v>1581.8620579999999</v>
      </c>
      <c r="EL28" s="20">
        <v>1580.4087999999999</v>
      </c>
      <c r="EM28" s="20">
        <v>1577.8275630000001</v>
      </c>
      <c r="EN28" s="20">
        <v>1577.8416130000001</v>
      </c>
      <c r="EO28" s="20">
        <v>1582.499008</v>
      </c>
      <c r="EP28" s="20">
        <v>1581.383885</v>
      </c>
      <c r="EQ28" s="20">
        <v>1581.461593</v>
      </c>
      <c r="ER28" s="59">
        <v>1576.0446649999999</v>
      </c>
      <c r="ES28" s="64">
        <v>1574.654814</v>
      </c>
      <c r="ET28" s="64">
        <v>1572.007169</v>
      </c>
      <c r="EU28" s="64">
        <v>1571.25541</v>
      </c>
      <c r="EV28" s="64">
        <v>1569.6466789999999</v>
      </c>
      <c r="EW28" s="64">
        <v>1575.1733449999999</v>
      </c>
      <c r="EX28" s="65">
        <v>1570.9148190000001</v>
      </c>
      <c r="EY28" s="64">
        <v>1567.2501179999999</v>
      </c>
      <c r="EZ28" s="64">
        <v>1563.0158799999999</v>
      </c>
      <c r="FA28" s="65">
        <v>1561.723831</v>
      </c>
      <c r="FB28" s="65">
        <v>1558.3851549999999</v>
      </c>
      <c r="FC28" s="65">
        <v>1564.4750280000001</v>
      </c>
      <c r="FD28" s="65">
        <v>1559.3</v>
      </c>
      <c r="FE28" s="57">
        <v>1563.6</v>
      </c>
      <c r="FF28" s="57">
        <v>1583.4</v>
      </c>
      <c r="FG28" s="57">
        <v>1577.7</v>
      </c>
      <c r="FH28" s="59">
        <v>1579.71048</v>
      </c>
      <c r="FI28" s="59">
        <v>1570.0093730000001</v>
      </c>
      <c r="FJ28" s="59">
        <v>1571.76785</v>
      </c>
      <c r="FK28" s="57">
        <v>1567.8780119999999</v>
      </c>
      <c r="FL28" s="57">
        <v>1559.9710090000001</v>
      </c>
      <c r="FM28" s="57">
        <v>1557.1685399999999</v>
      </c>
      <c r="FN28" s="57">
        <v>1555.7001660000001</v>
      </c>
      <c r="FO28" s="57">
        <v>1574.3356180000001</v>
      </c>
      <c r="FP28" s="57">
        <v>1701.5605350000001</v>
      </c>
      <c r="FQ28" s="57">
        <v>1696.195399</v>
      </c>
      <c r="FR28" s="57">
        <v>1700.220452</v>
      </c>
      <c r="FS28" s="57">
        <v>1695.80647</v>
      </c>
      <c r="FT28" s="57">
        <v>1698.3404969999999</v>
      </c>
      <c r="FU28" s="57">
        <v>1727.5078510000001</v>
      </c>
      <c r="FV28" s="57">
        <v>1682.2547489999999</v>
      </c>
      <c r="FW28" s="57">
        <v>1677.762197</v>
      </c>
      <c r="FX28" s="57">
        <v>1677.7089719999999</v>
      </c>
      <c r="FY28" s="57">
        <v>1675.015496</v>
      </c>
      <c r="FZ28" s="57">
        <f>'[1]Table 1 revised assets RBV'!$CE$111</f>
        <v>1698.5626199999999</v>
      </c>
      <c r="GA28" s="57">
        <v>1687.2683179999999</v>
      </c>
      <c r="GB28" s="57">
        <v>1681.863306</v>
      </c>
      <c r="GC28" s="57">
        <v>1677.1325039999999</v>
      </c>
      <c r="GD28" s="57">
        <v>1689.741156</v>
      </c>
      <c r="GE28" s="57">
        <v>1690.4915269999999</v>
      </c>
      <c r="GF28" s="57">
        <v>1686.437823</v>
      </c>
      <c r="GG28" s="57">
        <v>1696.067695</v>
      </c>
      <c r="GH28" s="57">
        <v>1692.5225370000001</v>
      </c>
      <c r="GI28" s="57">
        <v>1687.3383040000001</v>
      </c>
      <c r="GJ28" s="57">
        <v>1682.6512049999999</v>
      </c>
      <c r="GK28" s="57">
        <v>1681.7227780000001</v>
      </c>
      <c r="GL28" s="57">
        <v>1676.063801</v>
      </c>
      <c r="GM28" s="57">
        <v>1739.801504</v>
      </c>
      <c r="GN28" s="57">
        <v>1733.9944499999999</v>
      </c>
      <c r="GO28" s="57">
        <v>1727.6016950000001</v>
      </c>
      <c r="GP28" s="57">
        <v>1722.026339</v>
      </c>
      <c r="GQ28" s="57">
        <v>1725.215091</v>
      </c>
      <c r="GR28" s="57">
        <v>1719.708625</v>
      </c>
      <c r="GS28" s="57">
        <v>1730.726026</v>
      </c>
      <c r="GT28" s="57">
        <v>1774.714997</v>
      </c>
      <c r="GU28" s="57">
        <v>1769.7816720000001</v>
      </c>
      <c r="GV28" s="57">
        <v>1766.952591</v>
      </c>
      <c r="GW28" s="57">
        <v>1762.122928</v>
      </c>
      <c r="GX28" s="57">
        <v>1764.175072</v>
      </c>
      <c r="GY28" s="57">
        <v>1766.729141</v>
      </c>
      <c r="GZ28" s="57">
        <v>1758.43696</v>
      </c>
      <c r="HA28" s="57">
        <v>1754.119455</v>
      </c>
      <c r="HB28" s="57">
        <v>1752.511628</v>
      </c>
      <c r="HC28" s="57">
        <v>1748.6245309999999</v>
      </c>
      <c r="HD28" s="57">
        <v>1751.273013</v>
      </c>
      <c r="HE28" s="57">
        <v>1752.264539</v>
      </c>
      <c r="HF28" s="57">
        <v>1751.4229519999999</v>
      </c>
      <c r="HG28" s="57">
        <v>1750.3958130000001</v>
      </c>
      <c r="HH28" s="57">
        <v>1745.587031</v>
      </c>
      <c r="HI28" s="57">
        <v>1740.0872360000001</v>
      </c>
      <c r="HJ28" s="57">
        <v>1737.9643229999999</v>
      </c>
      <c r="HK28" s="57">
        <v>1734.606763</v>
      </c>
      <c r="HL28" s="57">
        <v>1728.068898</v>
      </c>
      <c r="HM28" s="57">
        <v>1722.1590140000001</v>
      </c>
      <c r="HN28" s="57">
        <v>1715.7824049999999</v>
      </c>
      <c r="HO28" s="57">
        <v>1711.3817939999999</v>
      </c>
      <c r="HP28" s="57">
        <v>1731.7241859999999</v>
      </c>
      <c r="HQ28" s="57">
        <v>1728.3883450000001</v>
      </c>
      <c r="HR28" s="57">
        <v>1734.369428</v>
      </c>
      <c r="HS28" s="57">
        <v>1734.221254</v>
      </c>
      <c r="HT28" s="57">
        <v>1735.230595</v>
      </c>
      <c r="HU28" s="57">
        <v>1752.487713</v>
      </c>
      <c r="HV28" s="57">
        <f>'[2]Table 1 revised assets RBV'!BC$111</f>
        <v>1775.4179409999999</v>
      </c>
      <c r="HW28" s="57">
        <f>'[2]Table 1 revised assets RBV'!BD$111</f>
        <v>1769.7670029999999</v>
      </c>
    </row>
    <row r="29" spans="1:231" s="7" customFormat="1" x14ac:dyDescent="0.25">
      <c r="A29" s="70" t="s">
        <v>246</v>
      </c>
      <c r="B29" s="48" t="s">
        <v>212</v>
      </c>
      <c r="C29" s="71" t="s">
        <v>246</v>
      </c>
      <c r="D29" s="74">
        <v>8411.6021049999999</v>
      </c>
      <c r="E29" s="94">
        <v>8519.1610249999994</v>
      </c>
      <c r="F29" s="94">
        <v>8443.2916999999979</v>
      </c>
      <c r="G29" s="94">
        <v>8525.5185629999996</v>
      </c>
      <c r="H29" s="94">
        <v>8676.7489710000009</v>
      </c>
      <c r="I29" s="86">
        <v>8630.2450530000006</v>
      </c>
      <c r="J29" s="74">
        <v>8844.6056639999988</v>
      </c>
      <c r="K29" s="74">
        <v>8839.9206700000013</v>
      </c>
      <c r="L29" s="74">
        <v>8895.717294</v>
      </c>
      <c r="M29" s="74">
        <v>9002.8794359999993</v>
      </c>
      <c r="N29" s="74">
        <v>9104.7374230000005</v>
      </c>
      <c r="O29" s="87">
        <v>9263.029340000001</v>
      </c>
      <c r="P29" s="74">
        <v>9469.626182</v>
      </c>
      <c r="Q29" s="74">
        <v>9597.1148620000004</v>
      </c>
      <c r="R29" s="74">
        <v>9603.5683260000005</v>
      </c>
      <c r="S29" s="86">
        <v>9772.7110180000018</v>
      </c>
      <c r="T29" s="74">
        <v>9986.4778899999983</v>
      </c>
      <c r="U29" s="74">
        <v>11031.883341000001</v>
      </c>
      <c r="V29" s="87">
        <v>11668.838600999999</v>
      </c>
      <c r="W29" s="87">
        <v>11637.191788999999</v>
      </c>
      <c r="X29" s="74">
        <v>11807.512094999998</v>
      </c>
      <c r="Y29" s="74">
        <v>12330.845870000001</v>
      </c>
      <c r="Z29" s="87">
        <v>12502.493882999999</v>
      </c>
      <c r="AA29" s="87">
        <v>12956.06013</v>
      </c>
      <c r="AB29" s="74">
        <v>12805.975021999999</v>
      </c>
      <c r="AC29" s="86">
        <v>12863.870395</v>
      </c>
      <c r="AD29" s="74">
        <v>12791.315547</v>
      </c>
      <c r="AE29" s="74">
        <v>12828.41858</v>
      </c>
      <c r="AF29" s="74">
        <v>12757.548736999999</v>
      </c>
      <c r="AG29" s="74">
        <v>13061.326583</v>
      </c>
      <c r="AH29" s="74">
        <v>13135.873782000001</v>
      </c>
      <c r="AI29" s="74">
        <v>13160.171204999999</v>
      </c>
      <c r="AJ29" s="74">
        <v>13292.311481000001</v>
      </c>
      <c r="AK29" s="74">
        <v>13515.680643</v>
      </c>
      <c r="AL29" s="74">
        <v>13521.520865999999</v>
      </c>
      <c r="AM29" s="86">
        <v>14141.447595000001</v>
      </c>
      <c r="AN29" s="74">
        <v>14037.906652999998</v>
      </c>
      <c r="AO29" s="74">
        <v>13548.386105000001</v>
      </c>
      <c r="AP29" s="74">
        <v>13466.095132</v>
      </c>
      <c r="AQ29" s="74">
        <v>14267.238862999999</v>
      </c>
      <c r="AR29" s="74">
        <v>14310.1903</v>
      </c>
      <c r="AS29" s="74">
        <v>13559.067304</v>
      </c>
      <c r="AT29" s="74">
        <v>13884.993313000001</v>
      </c>
      <c r="AU29" s="74">
        <v>14295.092127</v>
      </c>
      <c r="AV29" s="74">
        <v>14302.764057000002</v>
      </c>
      <c r="AW29" s="86">
        <v>13974.360247000001</v>
      </c>
      <c r="AX29" s="74">
        <v>14179.818997</v>
      </c>
      <c r="AY29" s="74">
        <v>15780.905082999998</v>
      </c>
      <c r="AZ29" s="74">
        <v>15413.079274999998</v>
      </c>
      <c r="BA29" s="74">
        <v>15210.739450999999</v>
      </c>
      <c r="BB29" s="74">
        <v>15182.169439999998</v>
      </c>
      <c r="BC29" s="74">
        <v>14040.159149999999</v>
      </c>
      <c r="BD29" s="74">
        <v>14074.910638000001</v>
      </c>
      <c r="BE29" s="74">
        <v>15303.879345000001</v>
      </c>
      <c r="BF29" s="74">
        <v>15208.5118</v>
      </c>
      <c r="BG29" s="74">
        <v>15300.299449</v>
      </c>
      <c r="BH29" s="74">
        <v>17991.118210000001</v>
      </c>
      <c r="BI29" s="74">
        <v>17844.868503000002</v>
      </c>
      <c r="BJ29" s="74">
        <v>17952.239648000002</v>
      </c>
      <c r="BK29" s="74">
        <v>17101.855382000002</v>
      </c>
      <c r="BL29" s="74">
        <v>17466.521050000003</v>
      </c>
      <c r="BM29" s="74">
        <v>17695.786657000001</v>
      </c>
      <c r="BN29" s="74">
        <v>17568.336766</v>
      </c>
      <c r="BO29" s="74">
        <v>17340.450948999998</v>
      </c>
      <c r="BP29" s="74">
        <v>17657.473002999999</v>
      </c>
      <c r="BQ29" s="74">
        <v>18043.190789</v>
      </c>
      <c r="BR29" s="74">
        <v>18043.521840000001</v>
      </c>
      <c r="BS29" s="74">
        <v>18140.063441999999</v>
      </c>
      <c r="BT29" s="74">
        <v>18766.908108</v>
      </c>
      <c r="BU29" s="74">
        <v>18702.968306999999</v>
      </c>
      <c r="BV29" s="74">
        <v>18602.112005999999</v>
      </c>
      <c r="BW29" s="74">
        <v>18564.152679999999</v>
      </c>
      <c r="BX29" s="74">
        <v>18483.357907999998</v>
      </c>
      <c r="BY29" s="74">
        <v>18555.130840000002</v>
      </c>
      <c r="BZ29" s="74">
        <v>18591.906020000002</v>
      </c>
      <c r="CA29" s="74">
        <v>18700.534574999998</v>
      </c>
      <c r="CB29" s="74">
        <v>18782.347192999998</v>
      </c>
      <c r="CC29" s="74">
        <v>18916.674296999998</v>
      </c>
      <c r="CD29" s="74">
        <v>18980.589763</v>
      </c>
      <c r="CE29" s="74">
        <v>19104.505749</v>
      </c>
      <c r="CF29" s="74">
        <v>19083.560885999999</v>
      </c>
      <c r="CG29" s="74">
        <v>20081.377901</v>
      </c>
      <c r="CH29" s="74">
        <v>19924.977199000001</v>
      </c>
      <c r="CI29" s="74">
        <v>19806.573954</v>
      </c>
      <c r="CJ29" s="74">
        <v>19957.671875</v>
      </c>
      <c r="CK29" s="74">
        <v>20214.232047000001</v>
      </c>
      <c r="CL29" s="74">
        <v>19931.026891000001</v>
      </c>
      <c r="CM29" s="74">
        <v>20183.644007999999</v>
      </c>
      <c r="CN29" s="74">
        <v>20108.375604000001</v>
      </c>
      <c r="CO29" s="74">
        <v>20389.899823000003</v>
      </c>
      <c r="CP29" s="74">
        <v>20453.410657</v>
      </c>
      <c r="CQ29" s="74">
        <v>20844.106414000002</v>
      </c>
      <c r="CR29" s="74">
        <v>20444.929861999997</v>
      </c>
      <c r="CS29" s="74">
        <v>20537.888993999997</v>
      </c>
      <c r="CT29" s="74">
        <v>20297.068093999998</v>
      </c>
      <c r="CU29" s="74">
        <v>20121.999466000001</v>
      </c>
      <c r="CV29" s="74">
        <v>20051.799546000002</v>
      </c>
      <c r="CW29" s="74">
        <v>20125.013844999998</v>
      </c>
      <c r="CX29" s="74">
        <v>20202.188577000004</v>
      </c>
      <c r="CY29" s="74">
        <v>20250.273630000003</v>
      </c>
      <c r="CZ29" s="74">
        <v>19829.259347999996</v>
      </c>
      <c r="DA29" s="74">
        <v>20212.105481999999</v>
      </c>
      <c r="DB29" s="74">
        <v>20198.407378</v>
      </c>
      <c r="DC29" s="74">
        <v>20307.793520000003</v>
      </c>
      <c r="DD29" s="74">
        <v>20162.617403</v>
      </c>
      <c r="DE29" s="74">
        <v>20091.235606999995</v>
      </c>
      <c r="DF29" s="74">
        <v>20988.903590999998</v>
      </c>
      <c r="DG29" s="74">
        <v>21258.408939000001</v>
      </c>
      <c r="DH29" s="74">
        <v>21691.617502999998</v>
      </c>
      <c r="DI29" s="74">
        <v>21432.906501999998</v>
      </c>
      <c r="DJ29" s="74">
        <v>21228.207613999999</v>
      </c>
      <c r="DK29" s="74">
        <v>20988.970733999999</v>
      </c>
      <c r="DL29" s="74">
        <v>21459.193837999999</v>
      </c>
      <c r="DM29" s="87">
        <v>22408.824864000002</v>
      </c>
      <c r="DN29" s="97">
        <v>21999.509682000007</v>
      </c>
      <c r="DO29" s="74">
        <v>21935.045412999996</v>
      </c>
      <c r="DP29" s="74">
        <v>22476.797247000002</v>
      </c>
      <c r="DQ29" s="74">
        <v>23147.263899000001</v>
      </c>
      <c r="DR29" s="76">
        <v>23530.516247</v>
      </c>
      <c r="DS29" s="86">
        <v>23421.44454</v>
      </c>
      <c r="DT29" s="76">
        <v>23993.758765000002</v>
      </c>
      <c r="DU29" s="76">
        <v>23773.826343000001</v>
      </c>
      <c r="DV29" s="76">
        <v>24611.531018999998</v>
      </c>
      <c r="DW29" s="76">
        <v>25044.673522999998</v>
      </c>
      <c r="DX29" s="74">
        <v>25818.076458</v>
      </c>
      <c r="DY29" s="74">
        <v>33028.970629999996</v>
      </c>
      <c r="DZ29" s="74">
        <v>33354.402991999996</v>
      </c>
      <c r="EA29" s="74">
        <v>33656.858598999999</v>
      </c>
      <c r="EB29" s="74">
        <v>33701.613069000006</v>
      </c>
      <c r="EC29" s="74">
        <v>34504.156782999999</v>
      </c>
      <c r="ED29" s="74">
        <v>34221.131114000003</v>
      </c>
      <c r="EE29" s="74">
        <v>34236.974868000005</v>
      </c>
      <c r="EF29" s="74">
        <v>34349.082568999998</v>
      </c>
      <c r="EG29" s="74">
        <v>34686.518602000004</v>
      </c>
      <c r="EH29" s="74">
        <v>34500.838468999995</v>
      </c>
      <c r="EI29" s="74">
        <v>35285.426835000006</v>
      </c>
      <c r="EJ29" s="74">
        <v>35862.059361000007</v>
      </c>
      <c r="EK29" s="74">
        <v>38225.636382000004</v>
      </c>
      <c r="EL29" s="74">
        <v>40239.198920000003</v>
      </c>
      <c r="EM29" s="74">
        <v>39943.87883999999</v>
      </c>
      <c r="EN29" s="74">
        <v>40116.651331999987</v>
      </c>
      <c r="EO29" s="74">
        <v>40202.286773999993</v>
      </c>
      <c r="EP29" s="74">
        <v>39755.230153999997</v>
      </c>
      <c r="EQ29" s="74">
        <v>39708.747286999991</v>
      </c>
      <c r="ER29" s="77">
        <v>39683.384060000004</v>
      </c>
      <c r="ES29" s="77">
        <v>40193.572438000003</v>
      </c>
      <c r="ET29" s="77">
        <v>39661.732103999988</v>
      </c>
      <c r="EU29" s="77">
        <v>39500.070030999988</v>
      </c>
      <c r="EV29" s="77">
        <v>40828.370121999993</v>
      </c>
      <c r="EW29" s="77">
        <v>41706.743292000006</v>
      </c>
      <c r="EX29" s="78">
        <v>43753.375675999996</v>
      </c>
      <c r="EY29" s="77">
        <v>45848.132851000002</v>
      </c>
      <c r="EZ29" s="77">
        <v>46701.388841999993</v>
      </c>
      <c r="FA29" s="78">
        <v>47972.898888999996</v>
      </c>
      <c r="FB29" s="78">
        <v>47522.524697999994</v>
      </c>
      <c r="FC29" s="78">
        <v>48402.061712000002</v>
      </c>
      <c r="FD29" s="78">
        <v>48537.7</v>
      </c>
      <c r="FE29" s="79">
        <v>49519.4</v>
      </c>
      <c r="FF29" s="79">
        <v>52176.1</v>
      </c>
      <c r="FG29" s="79">
        <v>52359.8</v>
      </c>
      <c r="FH29" s="88">
        <v>52359.773113999996</v>
      </c>
      <c r="FI29" s="88">
        <v>51928.751273000002</v>
      </c>
      <c r="FJ29" s="88">
        <v>52696.623972000001</v>
      </c>
      <c r="FK29" s="79">
        <v>53552.247507</v>
      </c>
      <c r="FL29" s="79">
        <v>53629.292184999991</v>
      </c>
      <c r="FM29" s="79">
        <v>53456.655771999991</v>
      </c>
      <c r="FN29" s="79">
        <v>53683.032277999999</v>
      </c>
      <c r="FO29" s="79">
        <v>56536.334949999997</v>
      </c>
      <c r="FP29" s="79">
        <v>58055.503569999986</v>
      </c>
      <c r="FQ29" s="79">
        <v>57504.153180999994</v>
      </c>
      <c r="FR29" s="79">
        <v>58088.373128999992</v>
      </c>
      <c r="FS29" s="79">
        <v>58702.041554000003</v>
      </c>
      <c r="FT29" s="79">
        <v>60325.075298000011</v>
      </c>
      <c r="FU29" s="79">
        <v>61814.42843</v>
      </c>
      <c r="FV29" s="79">
        <v>61144.892896000005</v>
      </c>
      <c r="FW29" s="79">
        <v>62463.437499000007</v>
      </c>
      <c r="FX29" s="79">
        <v>62252.632370000007</v>
      </c>
      <c r="FY29" s="79">
        <v>64117.440124000001</v>
      </c>
      <c r="FZ29" s="79">
        <f t="shared" ref="FZ29:GE29" si="12">FZ28+FZ24+FZ20+FZ18+FZ16+FZ13</f>
        <v>65512.748844000002</v>
      </c>
      <c r="GA29" s="79">
        <v>66941.045317999989</v>
      </c>
      <c r="GB29" s="79">
        <v>68813.237059999999</v>
      </c>
      <c r="GC29" s="79">
        <v>69125.019664000007</v>
      </c>
      <c r="GD29" s="79">
        <f t="shared" si="12"/>
        <v>67702.519912000003</v>
      </c>
      <c r="GE29" s="79">
        <f t="shared" si="12"/>
        <v>67640.723345999999</v>
      </c>
      <c r="GF29" s="79">
        <f t="shared" ref="GF29" si="13">GF28+GF24+GF20+GF18+GF16+GF13</f>
        <v>68273.352555000005</v>
      </c>
      <c r="GG29" s="79">
        <v>69847.294880000001</v>
      </c>
      <c r="GH29" s="79">
        <v>69817.512740999999</v>
      </c>
      <c r="GI29" s="79">
        <v>70336.943635999996</v>
      </c>
      <c r="GJ29" s="79">
        <v>70051.210485000003</v>
      </c>
      <c r="GK29" s="79">
        <v>72230.45253200001</v>
      </c>
      <c r="GL29" s="79">
        <v>72347.672540999993</v>
      </c>
      <c r="GM29" s="79">
        <v>74595.106142999997</v>
      </c>
      <c r="GN29" s="79">
        <v>74240.989031999998</v>
      </c>
      <c r="GO29" s="79">
        <v>74518.595576000007</v>
      </c>
      <c r="GP29" s="79">
        <v>73092.461215999996</v>
      </c>
      <c r="GQ29" s="79">
        <v>72751.615311999994</v>
      </c>
      <c r="GR29" s="79">
        <v>73569.397335000001</v>
      </c>
      <c r="GS29" s="79">
        <v>75110.319363000002</v>
      </c>
      <c r="GT29" s="79">
        <v>75963.156644999981</v>
      </c>
      <c r="GU29" s="79">
        <v>78256.218559999994</v>
      </c>
      <c r="GV29" s="79">
        <v>81948.963806999993</v>
      </c>
      <c r="GW29" s="79">
        <v>82500.342263999992</v>
      </c>
      <c r="GX29" s="79">
        <v>82662.264437000005</v>
      </c>
      <c r="GY29" s="79">
        <v>82791.010829000006</v>
      </c>
      <c r="GZ29" s="79">
        <v>84095.303102999984</v>
      </c>
      <c r="HA29" s="79">
        <v>84282.110138999982</v>
      </c>
      <c r="HB29" s="79">
        <v>84159.929138000007</v>
      </c>
      <c r="HC29" s="79">
        <v>84781.931503</v>
      </c>
      <c r="HD29" s="79">
        <v>84674.501678999994</v>
      </c>
      <c r="HE29" s="79">
        <v>85261.455967999995</v>
      </c>
      <c r="HF29" s="79">
        <v>85165.615419000009</v>
      </c>
      <c r="HG29" s="79">
        <v>85303.370308000012</v>
      </c>
      <c r="HH29" s="79">
        <v>84583.017607999995</v>
      </c>
      <c r="HI29" s="79">
        <v>84864.015979000003</v>
      </c>
      <c r="HJ29" s="79">
        <v>84595.761824000016</v>
      </c>
      <c r="HK29" s="79">
        <v>84434.067739000006</v>
      </c>
      <c r="HL29" s="79">
        <v>84602.797779999994</v>
      </c>
      <c r="HM29" s="79">
        <v>84536.008612999998</v>
      </c>
      <c r="HN29" s="79">
        <v>85498.860336999991</v>
      </c>
      <c r="HO29" s="79">
        <v>85623.736695</v>
      </c>
      <c r="HP29" s="79">
        <v>85556.431066000019</v>
      </c>
      <c r="HQ29" s="79">
        <v>87347.650911000004</v>
      </c>
      <c r="HR29" s="79">
        <v>87668.871746999997</v>
      </c>
      <c r="HS29" s="79">
        <v>87282.893664999996</v>
      </c>
      <c r="HT29" s="79">
        <v>86052.744988999999</v>
      </c>
      <c r="HU29" s="79">
        <v>86890.762721000006</v>
      </c>
      <c r="HV29" s="143">
        <f>HV28+HV24+HV20+HV18+HV16+HV13</f>
        <v>87308.396558000008</v>
      </c>
      <c r="HW29" s="143">
        <f>HW28+HW24+HW20+HW18+HW16+HW13</f>
        <v>84041.508822000003</v>
      </c>
    </row>
    <row r="30" spans="1:231" s="54" customFormat="1" x14ac:dyDescent="0.25">
      <c r="A30" s="51"/>
      <c r="B30" s="55" t="s">
        <v>194</v>
      </c>
      <c r="C30" s="51"/>
      <c r="D30" s="52"/>
      <c r="E30" s="98"/>
      <c r="F30" s="98"/>
      <c r="G30" s="98"/>
      <c r="H30" s="98"/>
      <c r="I30" s="53"/>
      <c r="J30" s="52"/>
      <c r="K30" s="52"/>
      <c r="L30" s="52"/>
      <c r="M30" s="52"/>
      <c r="N30" s="52"/>
      <c r="O30" s="99"/>
      <c r="P30" s="52"/>
      <c r="Q30" s="52"/>
      <c r="R30" s="52"/>
      <c r="S30" s="53"/>
      <c r="T30" s="52"/>
      <c r="U30" s="52"/>
      <c r="V30" s="99"/>
      <c r="W30" s="100"/>
      <c r="X30" s="52"/>
      <c r="Y30" s="52"/>
      <c r="Z30" s="100"/>
      <c r="AA30" s="100"/>
      <c r="AB30" s="52"/>
      <c r="AC30" s="53"/>
      <c r="AD30" s="52"/>
      <c r="AE30" s="52"/>
      <c r="AF30" s="52"/>
      <c r="AG30" s="52"/>
      <c r="AH30" s="52"/>
      <c r="AI30" s="52"/>
      <c r="AJ30" s="52"/>
      <c r="AK30" s="52"/>
      <c r="AL30" s="52"/>
      <c r="AM30" s="53"/>
      <c r="AN30" s="52"/>
      <c r="AO30" s="52"/>
      <c r="AP30" s="52"/>
      <c r="AQ30" s="52"/>
      <c r="AR30" s="52"/>
      <c r="AS30" s="52"/>
      <c r="AT30" s="52"/>
      <c r="AU30" s="52"/>
      <c r="AV30" s="52"/>
      <c r="AW30" s="53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M30" s="84"/>
      <c r="DN30" s="101"/>
      <c r="EA30" s="37"/>
      <c r="FD30" s="67"/>
      <c r="FE30" s="68"/>
      <c r="FG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79"/>
      <c r="GC30" s="79"/>
      <c r="GD30" s="68"/>
      <c r="GE30" s="68"/>
      <c r="GF30" s="68"/>
      <c r="GG30" s="68"/>
      <c r="GH30" s="79"/>
      <c r="GI30" s="79"/>
      <c r="GJ30" s="79"/>
      <c r="GK30" s="79"/>
      <c r="GL30" s="79"/>
      <c r="GM30" s="68"/>
      <c r="GN30" s="68"/>
      <c r="GO30" s="68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</row>
    <row r="31" spans="1:231" s="7" customFormat="1" x14ac:dyDescent="0.25">
      <c r="A31" s="70" t="s">
        <v>247</v>
      </c>
      <c r="B31" s="48" t="s">
        <v>213</v>
      </c>
      <c r="C31" s="71" t="s">
        <v>247</v>
      </c>
      <c r="D31" s="20">
        <v>5425.5572489999995</v>
      </c>
      <c r="E31" s="95">
        <v>5394.7351330000001</v>
      </c>
      <c r="F31" s="95">
        <v>5294.2319129999996</v>
      </c>
      <c r="G31" s="95">
        <v>5165.7534240000005</v>
      </c>
      <c r="H31" s="95">
        <v>5214.6643239999994</v>
      </c>
      <c r="I31" s="85">
        <v>5082.9859450000004</v>
      </c>
      <c r="J31" s="80">
        <v>5606.2235000000001</v>
      </c>
      <c r="K31" s="80">
        <v>5441.3061280000002</v>
      </c>
      <c r="L31" s="20">
        <v>5654.0268500000002</v>
      </c>
      <c r="M31" s="20">
        <v>5715.2299780000003</v>
      </c>
      <c r="N31" s="20">
        <v>6044.0828259999998</v>
      </c>
      <c r="O31" s="80">
        <v>5937.3996969999998</v>
      </c>
      <c r="P31" s="20">
        <v>5806.7375510000002</v>
      </c>
      <c r="Q31" s="20">
        <v>5668.5133900000001</v>
      </c>
      <c r="R31" s="20">
        <v>5690.3729210000001</v>
      </c>
      <c r="S31" s="22">
        <v>5981.4550239999999</v>
      </c>
      <c r="T31" s="20">
        <v>6357.8184170000004</v>
      </c>
      <c r="U31" s="20">
        <v>6783.380615</v>
      </c>
      <c r="V31" s="80">
        <v>7244.6591250000001</v>
      </c>
      <c r="W31" s="80">
        <v>7419.994721</v>
      </c>
      <c r="X31" s="20">
        <v>7387.6985729999997</v>
      </c>
      <c r="Y31" s="20">
        <v>7605.2891890000001</v>
      </c>
      <c r="Z31" s="80">
        <v>7368.7129160000004</v>
      </c>
      <c r="AA31" s="80">
        <v>7921.8254510000006</v>
      </c>
      <c r="AB31" s="20">
        <v>7471.3594670000002</v>
      </c>
      <c r="AC31" s="22">
        <v>7944.5688890000001</v>
      </c>
      <c r="AD31" s="20">
        <v>8359.1229650000005</v>
      </c>
      <c r="AE31" s="20">
        <v>8654.4614939999992</v>
      </c>
      <c r="AF31" s="20">
        <v>9060.533766999999</v>
      </c>
      <c r="AG31" s="20">
        <v>8505.414080999999</v>
      </c>
      <c r="AH31" s="20">
        <v>8438.7591519999987</v>
      </c>
      <c r="AI31" s="20">
        <v>7830.477637</v>
      </c>
      <c r="AJ31" s="20">
        <v>8005.8832499999999</v>
      </c>
      <c r="AK31" s="20">
        <v>8305.824657000001</v>
      </c>
      <c r="AL31" s="20">
        <v>8242.4768289999993</v>
      </c>
      <c r="AM31" s="22">
        <v>8798.9698160000007</v>
      </c>
      <c r="AN31" s="20">
        <v>7818.3160029999999</v>
      </c>
      <c r="AO31" s="20">
        <v>7965.0299379999997</v>
      </c>
      <c r="AP31" s="20">
        <v>8134.8387650000004</v>
      </c>
      <c r="AQ31" s="20">
        <v>8282.7480059999998</v>
      </c>
      <c r="AR31" s="20">
        <v>8419.5361119999998</v>
      </c>
      <c r="AS31" s="20">
        <v>8416.1478289999995</v>
      </c>
      <c r="AT31" s="20">
        <v>8541.0126950000013</v>
      </c>
      <c r="AU31" s="20">
        <v>8642.0565969999989</v>
      </c>
      <c r="AV31" s="20">
        <v>8799.2861659999999</v>
      </c>
      <c r="AW31" s="22">
        <v>9025.6064130000013</v>
      </c>
      <c r="AX31" s="20">
        <v>8662.2181579999997</v>
      </c>
      <c r="AY31" s="20">
        <v>9273.6840830000001</v>
      </c>
      <c r="AZ31" s="20">
        <v>7485.6062519999996</v>
      </c>
      <c r="BA31" s="20">
        <v>7821.5127709999997</v>
      </c>
      <c r="BB31" s="20">
        <v>7535.2753919999996</v>
      </c>
      <c r="BC31" s="20">
        <v>8015.7967570000001</v>
      </c>
      <c r="BD31" s="20">
        <v>8231.3064520000007</v>
      </c>
      <c r="BE31" s="20">
        <v>8701.5235209999992</v>
      </c>
      <c r="BF31" s="20">
        <v>8726.7066450000002</v>
      </c>
      <c r="BG31" s="20">
        <v>8489.3559179999993</v>
      </c>
      <c r="BH31" s="20">
        <v>8664.5670829999999</v>
      </c>
      <c r="BI31" s="20">
        <v>8731.9877930000002</v>
      </c>
      <c r="BJ31" s="20">
        <v>9159.0449879999996</v>
      </c>
      <c r="BK31" s="20">
        <v>9420.4300079999994</v>
      </c>
      <c r="BL31" s="20">
        <v>9473.6946209999987</v>
      </c>
      <c r="BM31" s="20">
        <v>9101.5841220000002</v>
      </c>
      <c r="BN31" s="22">
        <v>9906.8228429999999</v>
      </c>
      <c r="BO31" s="22">
        <v>9831.400196999999</v>
      </c>
      <c r="BP31" s="22">
        <v>9689.8892650000016</v>
      </c>
      <c r="BQ31" s="22">
        <v>9487.2192510000004</v>
      </c>
      <c r="BR31" s="22">
        <v>9230.6963130000004</v>
      </c>
      <c r="BS31" s="22">
        <v>9889.488147</v>
      </c>
      <c r="BT31" s="20">
        <v>10479.547398000001</v>
      </c>
      <c r="BU31" s="20">
        <v>10019.784309000001</v>
      </c>
      <c r="BV31" s="20">
        <v>10515.500240000001</v>
      </c>
      <c r="BW31" s="20">
        <v>11156.674654999999</v>
      </c>
      <c r="BX31" s="20">
        <v>10669.233770999999</v>
      </c>
      <c r="BY31" s="20">
        <v>10489.492048</v>
      </c>
      <c r="BZ31" s="20">
        <v>10230.47262</v>
      </c>
      <c r="CA31" s="20">
        <v>11069.518711000001</v>
      </c>
      <c r="CB31" s="20">
        <v>10883.754653</v>
      </c>
      <c r="CC31" s="20">
        <v>10520.008738</v>
      </c>
      <c r="CD31" s="20">
        <v>11383.400292999999</v>
      </c>
      <c r="CE31" s="20">
        <v>11202.087629</v>
      </c>
      <c r="CF31" s="20">
        <v>11485.201423</v>
      </c>
      <c r="CG31" s="20">
        <v>11596.683309</v>
      </c>
      <c r="CH31" s="20">
        <v>11567.383155</v>
      </c>
      <c r="CI31" s="20">
        <v>11880.800615</v>
      </c>
      <c r="CJ31" s="20">
        <v>11221.886943999998</v>
      </c>
      <c r="CK31" s="20">
        <v>12408.854951000001</v>
      </c>
      <c r="CL31" s="20">
        <v>12321.281364</v>
      </c>
      <c r="CM31" s="20">
        <v>12731.139638000001</v>
      </c>
      <c r="CN31" s="20">
        <v>12266.889557999999</v>
      </c>
      <c r="CO31" s="20">
        <v>12110.550359000001</v>
      </c>
      <c r="CP31" s="20">
        <v>12078.823060999999</v>
      </c>
      <c r="CQ31" s="20">
        <v>13071.106530000001</v>
      </c>
      <c r="CR31" s="20">
        <v>13381.942753000001</v>
      </c>
      <c r="CS31" s="20">
        <v>13058.110946000001</v>
      </c>
      <c r="CT31" s="20">
        <v>12791.682169</v>
      </c>
      <c r="CU31" s="20">
        <v>12992.102068</v>
      </c>
      <c r="CV31" s="20">
        <v>12919.928202999999</v>
      </c>
      <c r="CW31" s="20">
        <v>12825.973603999999</v>
      </c>
      <c r="CX31" s="20">
        <v>12602.115527</v>
      </c>
      <c r="CY31" s="20">
        <v>12652.575284</v>
      </c>
      <c r="CZ31" s="20">
        <v>12882.703399999999</v>
      </c>
      <c r="DA31" s="20">
        <v>13090.311098999999</v>
      </c>
      <c r="DB31" s="20">
        <v>12944.245833000001</v>
      </c>
      <c r="DC31" s="20">
        <v>12780.323850000001</v>
      </c>
      <c r="DD31" s="20">
        <v>13469.817156999999</v>
      </c>
      <c r="DE31" s="20">
        <v>13313.501687</v>
      </c>
      <c r="DF31" s="20">
        <v>14117.876875</v>
      </c>
      <c r="DG31" s="20">
        <v>15327.962595000001</v>
      </c>
      <c r="DH31" s="20">
        <v>14949.476425000001</v>
      </c>
      <c r="DI31" s="20">
        <v>13848.322</v>
      </c>
      <c r="DJ31" s="7">
        <v>14299.228101000001</v>
      </c>
      <c r="DK31" s="20">
        <v>14733.715330000001</v>
      </c>
      <c r="DL31" s="20">
        <v>15236.940623999999</v>
      </c>
      <c r="DM31" s="80">
        <v>15700.719551999999</v>
      </c>
      <c r="DN31" s="96">
        <v>15568.907155000001</v>
      </c>
      <c r="DO31" s="20">
        <v>15288.406952000001</v>
      </c>
      <c r="DP31" s="20">
        <v>15792.428765000001</v>
      </c>
      <c r="DQ31" s="20">
        <v>16151.152531</v>
      </c>
      <c r="DR31" s="21">
        <v>16518.587297999999</v>
      </c>
      <c r="DS31" s="22">
        <v>16850.561712000002</v>
      </c>
      <c r="DT31" s="21">
        <v>16447.766396999999</v>
      </c>
      <c r="DU31" s="21">
        <v>16765.980968</v>
      </c>
      <c r="DV31" s="21">
        <v>16654.544121999999</v>
      </c>
      <c r="DW31" s="21">
        <v>17544.740598</v>
      </c>
      <c r="DX31" s="20">
        <v>17705.990382</v>
      </c>
      <c r="DY31" s="20">
        <v>18765.174595</v>
      </c>
      <c r="DZ31" s="20">
        <v>18913.564186</v>
      </c>
      <c r="EA31" s="20">
        <v>19309.514973000001</v>
      </c>
      <c r="EB31" s="20">
        <v>19585.714883000001</v>
      </c>
      <c r="EC31" s="20">
        <v>20625.815762999999</v>
      </c>
      <c r="ED31" s="20">
        <v>20385.332929</v>
      </c>
      <c r="EE31" s="20">
        <v>20287.070269</v>
      </c>
      <c r="EF31" s="20">
        <v>19915.062315000003</v>
      </c>
      <c r="EG31" s="20">
        <v>19613.652219</v>
      </c>
      <c r="EH31" s="20">
        <v>19800.844378000002</v>
      </c>
      <c r="EI31" s="20">
        <v>20603.781328999998</v>
      </c>
      <c r="EJ31" s="20">
        <v>21523.108502999999</v>
      </c>
      <c r="EK31" s="20">
        <v>22360.589122999998</v>
      </c>
      <c r="EL31" s="20">
        <v>23684.756757000003</v>
      </c>
      <c r="EM31" s="20">
        <v>23431.286702000001</v>
      </c>
      <c r="EN31" s="20">
        <v>23513.045221</v>
      </c>
      <c r="EO31" s="20">
        <v>24196.729332999999</v>
      </c>
      <c r="EP31" s="20">
        <v>24781.055739000003</v>
      </c>
      <c r="EQ31" s="20">
        <v>25181.060767000003</v>
      </c>
      <c r="ER31" s="64">
        <v>25601.936297</v>
      </c>
      <c r="ES31" s="64">
        <v>25792.876260999998</v>
      </c>
      <c r="ET31" s="64">
        <v>24114.334359</v>
      </c>
      <c r="EU31" s="64">
        <v>24603.229554999998</v>
      </c>
      <c r="EV31" s="64">
        <v>26166.765574000001</v>
      </c>
      <c r="EW31" s="64">
        <v>26692.601622999999</v>
      </c>
      <c r="EX31" s="65">
        <v>29219.487818000001</v>
      </c>
      <c r="EY31" s="64">
        <v>30986.494261</v>
      </c>
      <c r="EZ31" s="64">
        <v>31340.544669999996</v>
      </c>
      <c r="FA31" s="65">
        <v>33582.309870999998</v>
      </c>
      <c r="FB31" s="65">
        <v>33703.596932</v>
      </c>
      <c r="FC31" s="65">
        <v>34221.335522000001</v>
      </c>
      <c r="FD31" s="65">
        <v>34651.699999999997</v>
      </c>
      <c r="FE31" s="57">
        <v>35251.199999999997</v>
      </c>
      <c r="FF31" s="57">
        <v>36305.699999999997</v>
      </c>
      <c r="FG31" s="57">
        <v>35885.300000000003</v>
      </c>
      <c r="FH31" s="57">
        <v>35885.335451999999</v>
      </c>
      <c r="FI31" s="57">
        <v>35095.653602999999</v>
      </c>
      <c r="FJ31" s="57">
        <v>36223.880848000001</v>
      </c>
      <c r="FK31" s="57">
        <v>37113.417742999998</v>
      </c>
      <c r="FL31" s="57">
        <v>37355.031134999997</v>
      </c>
      <c r="FM31" s="57">
        <v>37083.714273999998</v>
      </c>
      <c r="FN31" s="57">
        <v>37461.407837999999</v>
      </c>
      <c r="FO31" s="57">
        <v>40393.178648000001</v>
      </c>
      <c r="FP31" s="57">
        <v>40883.977037000004</v>
      </c>
      <c r="FQ31" s="57">
        <v>40233.858637999998</v>
      </c>
      <c r="FR31" s="57">
        <v>39184.783389999997</v>
      </c>
      <c r="FS31" s="57">
        <v>39747.443700999997</v>
      </c>
      <c r="FT31" s="57">
        <v>40873.963164000001</v>
      </c>
      <c r="FU31" s="57">
        <v>42153.945487999998</v>
      </c>
      <c r="FV31" s="57">
        <v>41559.057527999998</v>
      </c>
      <c r="FW31" s="57">
        <v>42688.450810000002</v>
      </c>
      <c r="FX31" s="57">
        <v>43382.515586000001</v>
      </c>
      <c r="FY31" s="57">
        <v>45565.149470999997</v>
      </c>
      <c r="FZ31" s="57">
        <f>FZ32+FZ33+FZ34</f>
        <v>45681.319084999996</v>
      </c>
      <c r="GA31" s="57">
        <v>47098.724044000002</v>
      </c>
      <c r="GB31" s="57">
        <v>47954.610972000002</v>
      </c>
      <c r="GC31" s="57">
        <v>49307.214738999995</v>
      </c>
      <c r="GD31" s="57">
        <f>GD32+GD33+GD34</f>
        <v>45847.914417</v>
      </c>
      <c r="GE31" s="57">
        <f>GE32+GE33+GE34</f>
        <v>46643.439510000004</v>
      </c>
      <c r="GF31" s="57">
        <f>GF32+GF33+GF34</f>
        <v>46529.197121999998</v>
      </c>
      <c r="GG31" s="57">
        <v>47238.446846999999</v>
      </c>
      <c r="GH31" s="57">
        <v>47525.566198999994</v>
      </c>
      <c r="GI31" s="57">
        <v>47981.733575999999</v>
      </c>
      <c r="GJ31" s="57">
        <v>46233.333414000001</v>
      </c>
      <c r="GK31" s="57">
        <v>46409.252743999998</v>
      </c>
      <c r="GL31" s="57">
        <v>47312.357888999999</v>
      </c>
      <c r="GM31" s="57" t="s">
        <v>311</v>
      </c>
      <c r="GN31" s="57">
        <v>48760.777021000002</v>
      </c>
      <c r="GO31" s="57">
        <v>49706.298002000003</v>
      </c>
      <c r="GP31" s="57">
        <v>48033.940455999997</v>
      </c>
      <c r="GQ31" s="57">
        <v>48725.418824</v>
      </c>
      <c r="GR31" s="57">
        <v>48937.52966</v>
      </c>
      <c r="GS31" s="57">
        <v>47776.723063999998</v>
      </c>
      <c r="GT31" s="57">
        <v>49169.731889999995</v>
      </c>
      <c r="GU31" s="57">
        <v>50541.906882000003</v>
      </c>
      <c r="GV31" s="57">
        <v>50895.415459000003</v>
      </c>
      <c r="GW31" s="57">
        <v>50786.876998000007</v>
      </c>
      <c r="GX31" s="57">
        <v>52172.788258</v>
      </c>
      <c r="GY31" s="57">
        <v>55759.242796999999</v>
      </c>
      <c r="GZ31" s="57">
        <v>55658.484423000002</v>
      </c>
      <c r="HA31" s="57">
        <v>54995.304177000005</v>
      </c>
      <c r="HB31" s="57">
        <v>57429.746105999999</v>
      </c>
      <c r="HC31" s="57">
        <v>55555.200139</v>
      </c>
      <c r="HD31" s="57">
        <v>54600.823403999995</v>
      </c>
      <c r="HE31" s="57">
        <v>55073.817154999997</v>
      </c>
      <c r="HF31" s="57">
        <v>54761.625847000003</v>
      </c>
      <c r="HG31" s="57">
        <v>54749.451924000001</v>
      </c>
      <c r="HH31" s="57">
        <v>54198.130404000003</v>
      </c>
      <c r="HI31" s="57">
        <v>55973.081277999998</v>
      </c>
      <c r="HJ31" s="57">
        <v>55349.675632999999</v>
      </c>
      <c r="HK31" s="57">
        <v>57100.627427999993</v>
      </c>
      <c r="HL31" s="57">
        <v>56732.725315000003</v>
      </c>
      <c r="HM31" s="57">
        <v>57140.111918000002</v>
      </c>
      <c r="HN31" s="57">
        <v>55237.674587000001</v>
      </c>
      <c r="HO31" s="57">
        <v>55519.814288000009</v>
      </c>
      <c r="HP31" s="57">
        <v>53645.199729999993</v>
      </c>
      <c r="HQ31" s="57">
        <v>52217.149684999997</v>
      </c>
      <c r="HR31" s="57">
        <v>56348.319801999998</v>
      </c>
      <c r="HS31" s="57">
        <v>56312.126466999995</v>
      </c>
      <c r="HT31" s="57">
        <v>54972.013489999998</v>
      </c>
      <c r="HU31" s="57">
        <v>56366.119311000002</v>
      </c>
      <c r="HV31" s="142">
        <f t="shared" ref="HU31:HV31" si="14">HV32+HV33+HV34</f>
        <v>56584.116878999994</v>
      </c>
      <c r="HW31" s="142">
        <f t="shared" ref="HW31" si="15">HW32+HW33+HW34</f>
        <v>56891.595478000003</v>
      </c>
    </row>
    <row r="32" spans="1:231" x14ac:dyDescent="0.25">
      <c r="A32" s="70" t="s">
        <v>248</v>
      </c>
      <c r="B32" s="49" t="s">
        <v>214</v>
      </c>
      <c r="C32" s="70" t="s">
        <v>248</v>
      </c>
      <c r="D32" s="20">
        <v>2303.7583840000002</v>
      </c>
      <c r="E32" s="92">
        <v>2227.1</v>
      </c>
      <c r="F32" s="92">
        <v>2208.7220550000002</v>
      </c>
      <c r="G32" s="92">
        <v>2284.4939810000001</v>
      </c>
      <c r="H32" s="92">
        <v>2277.652505</v>
      </c>
      <c r="I32" s="85">
        <v>2338.984226</v>
      </c>
      <c r="J32" s="80">
        <v>2580.4394590000002</v>
      </c>
      <c r="K32" s="80">
        <v>2504.7764560000001</v>
      </c>
      <c r="L32" s="20">
        <v>2572.3879659999998</v>
      </c>
      <c r="M32" s="20">
        <v>2587.512757</v>
      </c>
      <c r="N32" s="20">
        <v>2528.051559</v>
      </c>
      <c r="O32" s="80">
        <v>2690.7211309999998</v>
      </c>
      <c r="P32" s="20">
        <v>2521.5434329999998</v>
      </c>
      <c r="Q32" s="20">
        <v>2433.4514960000001</v>
      </c>
      <c r="R32" s="20">
        <v>2500.377841</v>
      </c>
      <c r="S32" s="22">
        <v>2522.2698949999999</v>
      </c>
      <c r="T32" s="20">
        <v>2553.795795</v>
      </c>
      <c r="U32" s="20">
        <v>2754.1860710000001</v>
      </c>
      <c r="V32" s="80">
        <v>2853.6785020000002</v>
      </c>
      <c r="W32" s="80">
        <v>2898.8746680000004</v>
      </c>
      <c r="X32" s="20">
        <v>2944.5308669999999</v>
      </c>
      <c r="Y32" s="20">
        <v>2885.6062449999999</v>
      </c>
      <c r="Z32" s="80">
        <v>2964.8636970000002</v>
      </c>
      <c r="AA32" s="80">
        <v>3156.1008500000003</v>
      </c>
      <c r="AB32" s="20">
        <v>2854.0232850000002</v>
      </c>
      <c r="AC32" s="22">
        <v>2861.935246</v>
      </c>
      <c r="AD32" s="20">
        <v>2911.2603159999999</v>
      </c>
      <c r="AE32" s="20">
        <v>2946.0469880000001</v>
      </c>
      <c r="AF32" s="20">
        <v>3000.5430249999999</v>
      </c>
      <c r="AG32" s="20">
        <v>3194.1365059999998</v>
      </c>
      <c r="AH32" s="20">
        <v>3289.0755819999999</v>
      </c>
      <c r="AI32" s="20">
        <v>3344.1307689999999</v>
      </c>
      <c r="AJ32" s="20">
        <v>3299.6222670000002</v>
      </c>
      <c r="AK32" s="20">
        <v>3280.5555760000002</v>
      </c>
      <c r="AL32" s="20">
        <v>3546.8076070000002</v>
      </c>
      <c r="AM32" s="22">
        <v>3562.5748319999998</v>
      </c>
      <c r="AN32" s="20">
        <v>3254.2103609999999</v>
      </c>
      <c r="AO32" s="20">
        <v>3247.5648860000001</v>
      </c>
      <c r="AP32" s="20">
        <v>3277.818366</v>
      </c>
      <c r="AQ32" s="20">
        <v>3310.2566750000001</v>
      </c>
      <c r="AR32" s="20">
        <v>3563.3724339999999</v>
      </c>
      <c r="AS32" s="20">
        <v>3669.7958779999999</v>
      </c>
      <c r="AT32" s="20">
        <v>3861.566773</v>
      </c>
      <c r="AU32" s="20">
        <v>3886.501072</v>
      </c>
      <c r="AV32" s="20">
        <v>3687.762506</v>
      </c>
      <c r="AW32" s="22">
        <v>3781.123474</v>
      </c>
      <c r="AX32" s="20">
        <v>3747.7392679999998</v>
      </c>
      <c r="AY32" s="20">
        <v>3752.683595</v>
      </c>
      <c r="AZ32" s="20">
        <v>3454.7881010000001</v>
      </c>
      <c r="BA32" s="20">
        <v>3369.8151579999999</v>
      </c>
      <c r="BB32" s="20">
        <v>3243.2488290000001</v>
      </c>
      <c r="BC32" s="20">
        <v>3528.5377250000001</v>
      </c>
      <c r="BD32" s="20">
        <v>3523.7394859999999</v>
      </c>
      <c r="BE32" s="20">
        <v>3561.6903809999999</v>
      </c>
      <c r="BF32" s="20">
        <v>3819.2064439999999</v>
      </c>
      <c r="BG32" s="20">
        <v>3640.3861809999999</v>
      </c>
      <c r="BH32" s="20">
        <v>3661.5380190000001</v>
      </c>
      <c r="BI32" s="20">
        <v>3844.6765770000002</v>
      </c>
      <c r="BJ32" s="20">
        <v>3890.5375709999998</v>
      </c>
      <c r="BK32" s="20">
        <v>3916.1150269999998</v>
      </c>
      <c r="BL32" s="20">
        <v>3841.568816</v>
      </c>
      <c r="BM32" s="20">
        <v>3638.2669529999998</v>
      </c>
      <c r="BN32" s="22">
        <v>3545.1647269999999</v>
      </c>
      <c r="BO32" s="22">
        <v>3735.1945930000002</v>
      </c>
      <c r="BP32" s="22">
        <v>3878.2251999999999</v>
      </c>
      <c r="BQ32" s="22">
        <v>3924.1033940000002</v>
      </c>
      <c r="BR32" s="22">
        <v>4178.6855539999997</v>
      </c>
      <c r="BS32" s="22">
        <v>4002.2480009999999</v>
      </c>
      <c r="BT32" s="20">
        <v>4178.0689780000002</v>
      </c>
      <c r="BU32" s="20">
        <v>4240.957692</v>
      </c>
      <c r="BV32" s="20">
        <v>4408.8712990000004</v>
      </c>
      <c r="BW32" s="20">
        <v>4553.2582929999999</v>
      </c>
      <c r="BX32" s="20">
        <v>4198.6901479999997</v>
      </c>
      <c r="BY32" s="20">
        <v>4222.7234060000001</v>
      </c>
      <c r="BZ32" s="20">
        <v>4162.2794620000004</v>
      </c>
      <c r="CA32" s="20">
        <v>4410.5512609999996</v>
      </c>
      <c r="CB32" s="20">
        <v>4543.6248800000003</v>
      </c>
      <c r="CC32" s="20">
        <v>4557.4807940000001</v>
      </c>
      <c r="CD32" s="20">
        <v>4718.105474</v>
      </c>
      <c r="CE32" s="20">
        <v>4506.0488789999999</v>
      </c>
      <c r="CF32" s="20">
        <v>4693.7579580000001</v>
      </c>
      <c r="CG32" s="20">
        <v>4538.2502830000003</v>
      </c>
      <c r="CH32" s="20">
        <v>4660.7132009999996</v>
      </c>
      <c r="CI32" s="20">
        <v>4885.6755050000002</v>
      </c>
      <c r="CJ32" s="20">
        <v>4485.2262309999996</v>
      </c>
      <c r="CK32" s="20">
        <v>4353.7052400000002</v>
      </c>
      <c r="CL32" s="20">
        <v>4505.3537480000005</v>
      </c>
      <c r="CM32" s="20">
        <v>4501.4680109999999</v>
      </c>
      <c r="CN32" s="20">
        <v>4559.0736269999998</v>
      </c>
      <c r="CO32" s="20">
        <v>4669.6001539999997</v>
      </c>
      <c r="CP32" s="20">
        <v>4825.7489340000002</v>
      </c>
      <c r="CQ32" s="20">
        <v>4821.4759459999996</v>
      </c>
      <c r="CR32" s="20">
        <v>4899.9557940000004</v>
      </c>
      <c r="CS32" s="20">
        <v>4768.0405879999998</v>
      </c>
      <c r="CT32" s="20">
        <v>4844.9317959999998</v>
      </c>
      <c r="CU32" s="20">
        <v>4889.088436</v>
      </c>
      <c r="CV32" s="20">
        <v>4550.1232410000002</v>
      </c>
      <c r="CW32" s="20">
        <v>4461.7739389999997</v>
      </c>
      <c r="CX32" s="20">
        <v>4595.9021519999997</v>
      </c>
      <c r="CY32" s="20">
        <v>4574.0135110000001</v>
      </c>
      <c r="CZ32" s="20">
        <v>4801.2563659999996</v>
      </c>
      <c r="DA32" s="20">
        <v>4775.8298569999997</v>
      </c>
      <c r="DB32" s="20">
        <v>4863.350179</v>
      </c>
      <c r="DC32" s="20">
        <v>4955.6455290000004</v>
      </c>
      <c r="DD32" s="20">
        <v>5034.6213159999998</v>
      </c>
      <c r="DE32" s="20">
        <v>4918.7267860000002</v>
      </c>
      <c r="DF32" s="20">
        <v>4974.9556789999997</v>
      </c>
      <c r="DG32" s="20">
        <v>5054.2786210000004</v>
      </c>
      <c r="DH32" s="20">
        <v>4917.5470289999994</v>
      </c>
      <c r="DI32" s="20">
        <v>4736.6269999999995</v>
      </c>
      <c r="DJ32" s="20">
        <v>4768.2177000000001</v>
      </c>
      <c r="DK32" s="20">
        <v>4878.2895360000002</v>
      </c>
      <c r="DL32" s="20">
        <v>5161.7076960000004</v>
      </c>
      <c r="DM32" s="80">
        <v>5194.5890509999999</v>
      </c>
      <c r="DN32" s="96">
        <v>5282.9713549999997</v>
      </c>
      <c r="DO32" s="20">
        <v>5355.7792419999996</v>
      </c>
      <c r="DP32" s="20">
        <v>5531.7923469999996</v>
      </c>
      <c r="DQ32" s="20">
        <v>5414.9392619999999</v>
      </c>
      <c r="DR32" s="21">
        <v>5418.2666470000004</v>
      </c>
      <c r="DS32" s="22">
        <v>5532.4773370000003</v>
      </c>
      <c r="DT32" s="21">
        <v>5306.5494319999998</v>
      </c>
      <c r="DU32" s="21">
        <v>5141.575417</v>
      </c>
      <c r="DV32" s="21">
        <v>5307.0096269999995</v>
      </c>
      <c r="DW32" s="21">
        <v>5735.4381469999998</v>
      </c>
      <c r="DX32" s="20">
        <v>5973.9965970000003</v>
      </c>
      <c r="DY32" s="20">
        <v>5863.7242119999992</v>
      </c>
      <c r="DZ32" s="20">
        <v>6134.8040170000004</v>
      </c>
      <c r="EA32" s="20">
        <v>5959.4330170000003</v>
      </c>
      <c r="EB32" s="20">
        <v>6106.2259219999996</v>
      </c>
      <c r="EC32" s="20">
        <v>6077.222342</v>
      </c>
      <c r="ED32" s="20">
        <v>6075.603212</v>
      </c>
      <c r="EE32" s="20">
        <v>6284.0601269999997</v>
      </c>
      <c r="EF32" s="20">
        <v>5983.6189970000005</v>
      </c>
      <c r="EG32" s="20">
        <v>5692.1970689999998</v>
      </c>
      <c r="EH32" s="20">
        <v>5711.4573149999997</v>
      </c>
      <c r="EI32" s="20">
        <v>5794.2549499999996</v>
      </c>
      <c r="EJ32" s="20">
        <v>6125.6324249999998</v>
      </c>
      <c r="EK32" s="20">
        <v>6262.2402349999993</v>
      </c>
      <c r="EL32" s="20">
        <v>6661.2818700000007</v>
      </c>
      <c r="EM32" s="20">
        <v>6521.5650350000005</v>
      </c>
      <c r="EN32" s="20">
        <v>6793.9048549999998</v>
      </c>
      <c r="EO32" s="20">
        <v>6720.8568580000001</v>
      </c>
      <c r="EP32" s="20">
        <v>6799.7778579999995</v>
      </c>
      <c r="EQ32" s="20">
        <v>7151.1159930000013</v>
      </c>
      <c r="ER32" s="64">
        <v>6807.0718129999996</v>
      </c>
      <c r="ES32" s="64">
        <v>6702.3883230000001</v>
      </c>
      <c r="ET32" s="64">
        <v>6866.8690100000003</v>
      </c>
      <c r="EU32" s="64">
        <v>7047.1553349999995</v>
      </c>
      <c r="EV32" s="64">
        <v>7251.1749300000001</v>
      </c>
      <c r="EW32" s="64">
        <v>7366.9726949999995</v>
      </c>
      <c r="EX32" s="65">
        <v>7615.389048</v>
      </c>
      <c r="EY32" s="64">
        <v>7471.0577930000009</v>
      </c>
      <c r="EZ32" s="64">
        <v>7557.6464229999992</v>
      </c>
      <c r="FA32" s="65">
        <v>7406.9732279999998</v>
      </c>
      <c r="FB32" s="65">
        <v>7357.6925740000006</v>
      </c>
      <c r="FC32" s="65">
        <v>7832.2332850000003</v>
      </c>
      <c r="FD32" s="65">
        <v>7375.5</v>
      </c>
      <c r="FE32" s="59">
        <v>7242.6</v>
      </c>
      <c r="FF32" s="59">
        <v>7439.7</v>
      </c>
      <c r="FG32" s="57">
        <v>7658.4</v>
      </c>
      <c r="FH32" s="59">
        <v>7658.4499049999995</v>
      </c>
      <c r="FI32" s="59">
        <v>8256.4756699999998</v>
      </c>
      <c r="FJ32" s="59">
        <v>8222.2243300000009</v>
      </c>
      <c r="FK32" s="59">
        <v>8138.602766</v>
      </c>
      <c r="FL32" s="59">
        <v>8197.7831609999994</v>
      </c>
      <c r="FM32" s="59">
        <v>8116.316440999999</v>
      </c>
      <c r="FN32" s="59">
        <v>8462.038826</v>
      </c>
      <c r="FO32" s="59">
        <v>8581.920521</v>
      </c>
      <c r="FP32" s="59">
        <v>8052.1060309999993</v>
      </c>
      <c r="FQ32" s="59">
        <v>7967.8122009999997</v>
      </c>
      <c r="FR32" s="59">
        <v>7944.7213510000001</v>
      </c>
      <c r="FS32" s="59">
        <v>8075.225891</v>
      </c>
      <c r="FT32" s="59">
        <v>8482.379445999999</v>
      </c>
      <c r="FU32" s="59">
        <v>8664.2334709999996</v>
      </c>
      <c r="FV32" s="59">
        <v>8844.3657809999986</v>
      </c>
      <c r="FW32" s="59">
        <v>8667.2252609999996</v>
      </c>
      <c r="FX32" s="59">
        <v>8813.5352210000001</v>
      </c>
      <c r="FY32" s="59">
        <v>8899.3656009999995</v>
      </c>
      <c r="FZ32" s="59">
        <f>'[1]Table 1 revised liab RBV'!$CE$10</f>
        <v>9173.0169310000001</v>
      </c>
      <c r="GA32" s="59">
        <v>9345.0706489999993</v>
      </c>
      <c r="GB32" s="57">
        <v>9148.5873189999984</v>
      </c>
      <c r="GC32" s="57">
        <v>9022.7149439999994</v>
      </c>
      <c r="GD32" s="57">
        <v>8809.202174</v>
      </c>
      <c r="GE32" s="57">
        <v>9399.1774289999994</v>
      </c>
      <c r="GF32" s="57">
        <v>9615.7600839999996</v>
      </c>
      <c r="GG32" s="57">
        <v>9702.3747790000016</v>
      </c>
      <c r="GH32" s="57">
        <v>10536.176839</v>
      </c>
      <c r="GI32" s="57">
        <v>9869.0857140000007</v>
      </c>
      <c r="GJ32" s="57">
        <v>9703.1224340000008</v>
      </c>
      <c r="GK32" s="57">
        <v>10123.493222000001</v>
      </c>
      <c r="GL32" s="57">
        <v>10236.183437</v>
      </c>
      <c r="GM32" s="57">
        <v>10383.521577</v>
      </c>
      <c r="GN32" s="57">
        <v>9929.5877670000009</v>
      </c>
      <c r="GO32" s="57">
        <v>9740.424137</v>
      </c>
      <c r="GP32" s="57">
        <v>9741.743692</v>
      </c>
      <c r="GQ32" s="57">
        <v>10176.273451999999</v>
      </c>
      <c r="GR32" s="57">
        <v>10065.397887000001</v>
      </c>
      <c r="GS32" s="57">
        <v>10156.727612000001</v>
      </c>
      <c r="GT32" s="57">
        <v>10527.113737</v>
      </c>
      <c r="GU32" s="57">
        <v>10358.999182</v>
      </c>
      <c r="GV32" s="57">
        <v>10499.188767</v>
      </c>
      <c r="GW32" s="57">
        <v>10844.528835000001</v>
      </c>
      <c r="GX32" s="57">
        <v>11198.223703</v>
      </c>
      <c r="GY32" s="57">
        <v>11332.930878000001</v>
      </c>
      <c r="GZ32" s="57">
        <v>10872.385028000001</v>
      </c>
      <c r="HA32" s="57">
        <v>10864.865203000001</v>
      </c>
      <c r="HB32" s="57">
        <v>10991.003452999999</v>
      </c>
      <c r="HC32" s="57">
        <v>11404.146353</v>
      </c>
      <c r="HD32" s="57">
        <v>11752.823068</v>
      </c>
      <c r="HE32" s="57">
        <v>12054.175198000001</v>
      </c>
      <c r="HF32" s="57">
        <v>12709.596028</v>
      </c>
      <c r="HG32" s="57">
        <v>12672.777957999999</v>
      </c>
      <c r="HH32" s="57">
        <v>13133.599223000001</v>
      </c>
      <c r="HI32" s="57">
        <v>13341.369967999999</v>
      </c>
      <c r="HJ32" s="57">
        <v>13239.659523</v>
      </c>
      <c r="HK32" s="57">
        <v>13553.464852999998</v>
      </c>
      <c r="HL32" s="57">
        <v>12932.927731</v>
      </c>
      <c r="HM32" s="57">
        <v>12728.807648999998</v>
      </c>
      <c r="HN32" s="57">
        <v>13317.376493999998</v>
      </c>
      <c r="HO32" s="57">
        <v>13608.778119000002</v>
      </c>
      <c r="HP32" s="57">
        <v>13658.010972</v>
      </c>
      <c r="HQ32" s="57">
        <v>13812.702927</v>
      </c>
      <c r="HR32" s="57">
        <v>14085.617266000001</v>
      </c>
      <c r="HS32" s="57">
        <v>13932.088588999999</v>
      </c>
      <c r="HT32" s="57">
        <v>14247.082724</v>
      </c>
      <c r="HU32" s="57">
        <v>14066.927641999999</v>
      </c>
      <c r="HV32" s="59">
        <f>'[2]Table 1 revised liab RBV'!BC$10</f>
        <v>14343.481530000001</v>
      </c>
      <c r="HW32" s="59">
        <f>'[2]Table 1 revised liab RBV'!BD$10</f>
        <v>14359.282212000002</v>
      </c>
    </row>
    <row r="33" spans="1:231" x14ac:dyDescent="0.25">
      <c r="A33" s="70" t="s">
        <v>249</v>
      </c>
      <c r="B33" s="49" t="s">
        <v>215</v>
      </c>
      <c r="C33" s="70" t="s">
        <v>249</v>
      </c>
      <c r="D33" s="20">
        <v>409.02199999999999</v>
      </c>
      <c r="E33" s="92">
        <v>433.26900000000001</v>
      </c>
      <c r="F33" s="92">
        <v>408.97300000000001</v>
      </c>
      <c r="G33" s="92">
        <v>316.26799999999997</v>
      </c>
      <c r="H33" s="92">
        <v>362.87900000000002</v>
      </c>
      <c r="I33" s="85">
        <v>344.71199999999999</v>
      </c>
      <c r="J33" s="80">
        <v>459.81400000000002</v>
      </c>
      <c r="K33" s="80">
        <v>450.03399999999999</v>
      </c>
      <c r="L33" s="20">
        <v>319.76</v>
      </c>
      <c r="M33" s="20">
        <v>334.15699999999998</v>
      </c>
      <c r="N33" s="20">
        <v>441.94</v>
      </c>
      <c r="O33" s="80">
        <v>687.59900000000005</v>
      </c>
      <c r="P33" s="20">
        <v>425.36799999999999</v>
      </c>
      <c r="Q33" s="20">
        <v>469.81400000000002</v>
      </c>
      <c r="R33" s="20">
        <v>373.98500000000001</v>
      </c>
      <c r="S33" s="22">
        <v>415.62</v>
      </c>
      <c r="T33" s="20">
        <v>427.036</v>
      </c>
      <c r="U33" s="20">
        <v>387.83100000000002</v>
      </c>
      <c r="V33" s="80">
        <v>476.91300000000001</v>
      </c>
      <c r="W33" s="80">
        <v>487.15100000000001</v>
      </c>
      <c r="X33" s="20">
        <v>415.12900000000002</v>
      </c>
      <c r="Y33" s="20">
        <v>486.95499999999998</v>
      </c>
      <c r="Z33" s="80">
        <v>530.05100000000004</v>
      </c>
      <c r="AA33" s="80">
        <v>745.35199999999998</v>
      </c>
      <c r="AB33" s="20">
        <v>624.07500000000005</v>
      </c>
      <c r="AC33" s="22">
        <v>506.10899999999998</v>
      </c>
      <c r="AD33" s="20">
        <v>522.27</v>
      </c>
      <c r="AE33" s="20">
        <v>553.16399999999999</v>
      </c>
      <c r="AF33" s="20">
        <v>571.30100000000004</v>
      </c>
      <c r="AG33" s="20">
        <v>517.70600000000002</v>
      </c>
      <c r="AH33" s="20">
        <v>681.68100000000004</v>
      </c>
      <c r="AI33" s="20">
        <v>535.27</v>
      </c>
      <c r="AJ33" s="20">
        <v>618.66899999999998</v>
      </c>
      <c r="AK33" s="20">
        <v>623.25699999999995</v>
      </c>
      <c r="AL33" s="20">
        <v>553.30600000000004</v>
      </c>
      <c r="AM33" s="22">
        <v>1118.7159999999999</v>
      </c>
      <c r="AN33" s="20">
        <v>850.49099999999999</v>
      </c>
      <c r="AO33" s="20">
        <v>676.75900000000001</v>
      </c>
      <c r="AP33" s="20">
        <v>972.51499999999999</v>
      </c>
      <c r="AQ33" s="20">
        <v>1129.22</v>
      </c>
      <c r="AR33" s="20">
        <v>1089.0550000000001</v>
      </c>
      <c r="AS33" s="20">
        <v>954.87900000000002</v>
      </c>
      <c r="AT33" s="20">
        <v>1083.981</v>
      </c>
      <c r="AU33" s="20">
        <v>942.61099999999999</v>
      </c>
      <c r="AV33" s="20">
        <v>879.15899999999999</v>
      </c>
      <c r="AW33" s="22">
        <v>918.90800000000002</v>
      </c>
      <c r="AX33" s="20">
        <v>870.697</v>
      </c>
      <c r="AY33" s="20">
        <v>1247.673</v>
      </c>
      <c r="AZ33" s="20">
        <v>1200.2550000000001</v>
      </c>
      <c r="BA33" s="20">
        <v>931.99099999999999</v>
      </c>
      <c r="BB33" s="20">
        <v>1008.866</v>
      </c>
      <c r="BC33" s="20">
        <v>866.71600000000001</v>
      </c>
      <c r="BD33" s="20">
        <v>880.46100000000001</v>
      </c>
      <c r="BE33" s="20">
        <v>974.404</v>
      </c>
      <c r="BF33" s="20">
        <v>1023.453</v>
      </c>
      <c r="BG33" s="20">
        <v>917.60299999999995</v>
      </c>
      <c r="BH33" s="20">
        <v>851.79200000000003</v>
      </c>
      <c r="BI33" s="20">
        <v>807.11099999999999</v>
      </c>
      <c r="BJ33" s="20">
        <v>778.74199999999996</v>
      </c>
      <c r="BK33" s="20">
        <v>1365.1769999999999</v>
      </c>
      <c r="BL33" s="20">
        <v>892.57600000000002</v>
      </c>
      <c r="BM33" s="20">
        <v>911.49300000000005</v>
      </c>
      <c r="BN33" s="22">
        <v>994.45100000000002</v>
      </c>
      <c r="BO33" s="22">
        <v>801.928</v>
      </c>
      <c r="BP33" s="22">
        <v>875.346</v>
      </c>
      <c r="BQ33" s="22">
        <v>969.428</v>
      </c>
      <c r="BR33" s="22">
        <v>1159.2670000000001</v>
      </c>
      <c r="BS33" s="22">
        <v>1139.519</v>
      </c>
      <c r="BT33" s="20">
        <v>1038.3320000000001</v>
      </c>
      <c r="BU33" s="20">
        <v>925.15800000000002</v>
      </c>
      <c r="BV33" s="20">
        <v>991.90499999999997</v>
      </c>
      <c r="BW33" s="20">
        <v>1319.963</v>
      </c>
      <c r="BX33" s="20">
        <v>1083.462</v>
      </c>
      <c r="BY33" s="20">
        <v>1134.885</v>
      </c>
      <c r="BZ33" s="20">
        <v>1193.4290000000001</v>
      </c>
      <c r="CA33" s="20">
        <v>1123.3510000000001</v>
      </c>
      <c r="CB33" s="20">
        <v>1157.373</v>
      </c>
      <c r="CC33" s="20">
        <v>1238.2370000000001</v>
      </c>
      <c r="CD33" s="20">
        <v>1342.933</v>
      </c>
      <c r="CE33" s="20">
        <v>1390.78</v>
      </c>
      <c r="CF33" s="20">
        <v>1230.5650000000001</v>
      </c>
      <c r="CG33" s="20">
        <v>1297.569</v>
      </c>
      <c r="CH33" s="20">
        <v>1296.2950000000001</v>
      </c>
      <c r="CI33" s="20">
        <v>1686.402</v>
      </c>
      <c r="CJ33" s="20">
        <v>1443.038</v>
      </c>
      <c r="CK33" s="20">
        <v>1524.175</v>
      </c>
      <c r="CL33" s="20">
        <v>1338.1659999999999</v>
      </c>
      <c r="CM33" s="20">
        <v>1405.1510000000001</v>
      </c>
      <c r="CN33" s="20">
        <v>1463.9269999999999</v>
      </c>
      <c r="CO33" s="20">
        <v>1428.0989999999999</v>
      </c>
      <c r="CP33" s="20">
        <v>1457.0809999999999</v>
      </c>
      <c r="CQ33" s="20">
        <v>1425.8009999999999</v>
      </c>
      <c r="CR33" s="20">
        <v>1528.596</v>
      </c>
      <c r="CS33" s="20">
        <v>1726.0809999999999</v>
      </c>
      <c r="CT33" s="20">
        <v>1549.6859999999999</v>
      </c>
      <c r="CU33" s="20">
        <v>2073.3719999999998</v>
      </c>
      <c r="CV33" s="20">
        <v>1739.1849999999999</v>
      </c>
      <c r="CW33" s="20">
        <v>1734.056</v>
      </c>
      <c r="CX33" s="20">
        <v>1681.33</v>
      </c>
      <c r="CY33" s="20">
        <v>1682.0129999999999</v>
      </c>
      <c r="CZ33" s="20">
        <v>1312.201</v>
      </c>
      <c r="DA33" s="20">
        <v>1384.759</v>
      </c>
      <c r="DB33" s="20">
        <v>1628.3119999999999</v>
      </c>
      <c r="DC33" s="20">
        <v>1472.8019999999999</v>
      </c>
      <c r="DD33" s="20">
        <v>1508.2629999999999</v>
      </c>
      <c r="DE33" s="20">
        <v>1513.191</v>
      </c>
      <c r="DF33" s="20">
        <v>1333.8389999999999</v>
      </c>
      <c r="DG33" s="20">
        <v>1881.3689999999999</v>
      </c>
      <c r="DH33" s="20">
        <v>1461.6130000000001</v>
      </c>
      <c r="DI33" s="20">
        <v>1564.09</v>
      </c>
      <c r="DJ33" s="20">
        <v>1364.509</v>
      </c>
      <c r="DK33" s="7">
        <v>1640.4559999999999</v>
      </c>
      <c r="DL33" s="20">
        <v>1671.16</v>
      </c>
      <c r="DM33" s="80">
        <v>1559.115</v>
      </c>
      <c r="DN33" s="96">
        <v>1498.6379999999999</v>
      </c>
      <c r="DO33" s="20">
        <v>1389.768</v>
      </c>
      <c r="DP33" s="20">
        <v>1333.7070000000001</v>
      </c>
      <c r="DQ33" s="20">
        <v>1370.5909999999999</v>
      </c>
      <c r="DR33" s="21">
        <v>1445.4770000000001</v>
      </c>
      <c r="DS33" s="20">
        <v>1958.9649999999999</v>
      </c>
      <c r="DT33" s="21">
        <v>1663.41</v>
      </c>
      <c r="DU33" s="21">
        <v>1368.6369999999999</v>
      </c>
      <c r="DV33" s="21">
        <v>1758.85</v>
      </c>
      <c r="DW33" s="21">
        <v>1948.7180000000001</v>
      </c>
      <c r="DX33" s="20">
        <v>1787.8689999999999</v>
      </c>
      <c r="DY33" s="20">
        <v>1806.779</v>
      </c>
      <c r="DZ33" s="20">
        <v>1575.704</v>
      </c>
      <c r="EA33" s="20">
        <v>1751.075</v>
      </c>
      <c r="EB33" s="20">
        <v>1798.5889999999999</v>
      </c>
      <c r="EC33" s="20">
        <v>1818.825</v>
      </c>
      <c r="ED33" s="20">
        <v>1734.25</v>
      </c>
      <c r="EE33" s="20">
        <v>2246.701</v>
      </c>
      <c r="EF33" s="20">
        <v>1761.3610000000001</v>
      </c>
      <c r="EG33" s="20">
        <v>1907.623</v>
      </c>
      <c r="EH33" s="20">
        <v>1891.171</v>
      </c>
      <c r="EI33" s="20">
        <v>1714.39</v>
      </c>
      <c r="EJ33" s="20">
        <v>1796.308</v>
      </c>
      <c r="EK33" s="20">
        <v>1786.2750000000001</v>
      </c>
      <c r="EL33" s="20">
        <v>1515.8510000000001</v>
      </c>
      <c r="EM33" s="20">
        <v>1819.46</v>
      </c>
      <c r="EN33" s="20">
        <v>1406.729</v>
      </c>
      <c r="EO33" s="20">
        <v>1502.0930000000001</v>
      </c>
      <c r="EP33" s="20">
        <v>1737.7860000000001</v>
      </c>
      <c r="EQ33" s="20">
        <v>2108.3539999999998</v>
      </c>
      <c r="ER33" s="64">
        <v>1990.845</v>
      </c>
      <c r="ES33" s="64">
        <v>1923.4970000000001</v>
      </c>
      <c r="ET33" s="64">
        <v>1636.7249999999999</v>
      </c>
      <c r="EU33" s="64">
        <v>1627.6980000000001</v>
      </c>
      <c r="EV33" s="64">
        <v>1927.2180000000001</v>
      </c>
      <c r="EW33" s="64">
        <v>2333.5680000000002</v>
      </c>
      <c r="EX33" s="65">
        <v>2404.4250000000002</v>
      </c>
      <c r="EY33" s="64">
        <v>2081.0659999999998</v>
      </c>
      <c r="EZ33" s="64">
        <v>1806.7280000000001</v>
      </c>
      <c r="FA33" s="65">
        <v>2192.3890000000001</v>
      </c>
      <c r="FB33" s="65">
        <v>2388.14</v>
      </c>
      <c r="FC33" s="65">
        <v>2698.47</v>
      </c>
      <c r="FD33" s="65">
        <v>2581.1</v>
      </c>
      <c r="FE33" s="59">
        <v>2360.1</v>
      </c>
      <c r="FF33" s="59">
        <v>2075.1999999999998</v>
      </c>
      <c r="FG33" s="57">
        <v>1998.1</v>
      </c>
      <c r="FH33" s="59">
        <v>1998.134</v>
      </c>
      <c r="FI33" s="59">
        <v>2068.3200000000002</v>
      </c>
      <c r="FJ33" s="59">
        <v>2279.06</v>
      </c>
      <c r="FK33" s="59">
        <v>2395.2199999999998</v>
      </c>
      <c r="FL33" s="59">
        <v>1923.8620000000001</v>
      </c>
      <c r="FM33" s="59">
        <v>2208.502</v>
      </c>
      <c r="FN33" s="59">
        <v>2146.6</v>
      </c>
      <c r="FO33" s="59">
        <v>2969.4290000000001</v>
      </c>
      <c r="FP33" s="59">
        <v>2375.413</v>
      </c>
      <c r="FQ33" s="59">
        <v>2481.6019999999999</v>
      </c>
      <c r="FR33" s="59">
        <v>2296.34</v>
      </c>
      <c r="FS33" s="59">
        <v>2661.9110000000001</v>
      </c>
      <c r="FT33" s="59">
        <v>2504.4340000000002</v>
      </c>
      <c r="FU33" s="59">
        <v>2536.9989999999998</v>
      </c>
      <c r="FV33" s="59">
        <v>2895.8960000000002</v>
      </c>
      <c r="FW33" s="59">
        <v>2393.723</v>
      </c>
      <c r="FX33" s="59">
        <v>2389.7289999999998</v>
      </c>
      <c r="FY33" s="59">
        <v>2411.5439999999999</v>
      </c>
      <c r="FZ33" s="59">
        <f>'[1]Table 1 revised liab RBV'!$CE$11</f>
        <v>2335.6779999999999</v>
      </c>
      <c r="GA33" s="59">
        <v>2962.009</v>
      </c>
      <c r="GB33" s="57">
        <v>2174.0039999999999</v>
      </c>
      <c r="GC33" s="57">
        <v>2200.5639999999999</v>
      </c>
      <c r="GD33" s="57">
        <v>2522.2669999999998</v>
      </c>
      <c r="GE33" s="57">
        <v>2436.5619999999999</v>
      </c>
      <c r="GF33" s="57">
        <v>2480.047</v>
      </c>
      <c r="GG33" s="57">
        <v>2645.7809999999999</v>
      </c>
      <c r="GH33" s="57">
        <v>2962.7849999999999</v>
      </c>
      <c r="GI33" s="57">
        <v>2687.1819999999998</v>
      </c>
      <c r="GJ33" s="57">
        <v>2776.4360000000001</v>
      </c>
      <c r="GK33" s="57">
        <v>2505.6770000000001</v>
      </c>
      <c r="GL33" s="57">
        <v>2706.1610000000001</v>
      </c>
      <c r="GM33" s="57">
        <v>3046.1390000000001</v>
      </c>
      <c r="GN33" s="57">
        <v>2743.3789999999999</v>
      </c>
      <c r="GO33" s="57">
        <v>2771.0619999999999</v>
      </c>
      <c r="GP33" s="57">
        <v>2881.038</v>
      </c>
      <c r="GQ33" s="57">
        <v>2360.127</v>
      </c>
      <c r="GR33" s="57">
        <v>2689.873</v>
      </c>
      <c r="GS33" s="57">
        <v>2732.643</v>
      </c>
      <c r="GT33" s="57">
        <v>2661.2719999999999</v>
      </c>
      <c r="GU33" s="57">
        <v>2649.8110000000001</v>
      </c>
      <c r="GV33" s="57">
        <v>2651.0120000000002</v>
      </c>
      <c r="GW33" s="57">
        <v>2410.7179999999998</v>
      </c>
      <c r="GX33" s="57">
        <v>2500.067</v>
      </c>
      <c r="GY33" s="57">
        <v>3221.1320000000001</v>
      </c>
      <c r="GZ33" s="57">
        <v>2656.3209999999999</v>
      </c>
      <c r="HA33" s="57">
        <v>2698.0949999999998</v>
      </c>
      <c r="HB33" s="57">
        <v>3162.7350000000001</v>
      </c>
      <c r="HC33" s="57">
        <v>2654.0390000000002</v>
      </c>
      <c r="HD33" s="57">
        <v>2714.7330000000002</v>
      </c>
      <c r="HE33" s="57">
        <v>3137.2539999999999</v>
      </c>
      <c r="HF33" s="57">
        <v>3185.5309999999999</v>
      </c>
      <c r="HG33" s="57">
        <v>3411.1379999999999</v>
      </c>
      <c r="HH33" s="57">
        <v>2983.38</v>
      </c>
      <c r="HI33" s="57">
        <v>2983.38</v>
      </c>
      <c r="HJ33" s="57">
        <v>3757.098</v>
      </c>
      <c r="HK33" s="57">
        <v>4952.8779999999997</v>
      </c>
      <c r="HL33" s="57">
        <v>3793.3240000000001</v>
      </c>
      <c r="HM33" s="57">
        <v>3718.4839999999999</v>
      </c>
      <c r="HN33" s="57">
        <v>3796.0120000000002</v>
      </c>
      <c r="HO33" s="57">
        <v>3765.05</v>
      </c>
      <c r="HP33" s="57">
        <v>3979.123</v>
      </c>
      <c r="HQ33" s="57">
        <v>3601.0259999999998</v>
      </c>
      <c r="HR33" s="57">
        <v>3678.7510000000002</v>
      </c>
      <c r="HS33" s="57">
        <v>4214.8</v>
      </c>
      <c r="HT33" s="57">
        <v>3820.5320000000002</v>
      </c>
      <c r="HU33" s="57">
        <v>4031.5189999999998</v>
      </c>
      <c r="HV33" s="59">
        <f>'[2]Table 1 revised liab RBV'!BC$11</f>
        <v>3872.0659999999998</v>
      </c>
      <c r="HW33" s="59">
        <f>'[2]Table 1 revised liab RBV'!BD$11</f>
        <v>5209.3919999999998</v>
      </c>
    </row>
    <row r="34" spans="1:231" x14ac:dyDescent="0.25">
      <c r="A34" s="70" t="s">
        <v>250</v>
      </c>
      <c r="B34" s="49" t="s">
        <v>216</v>
      </c>
      <c r="C34" s="70" t="s">
        <v>250</v>
      </c>
      <c r="D34" s="20">
        <v>2712.7768649999998</v>
      </c>
      <c r="E34" s="92">
        <v>2734.366133</v>
      </c>
      <c r="F34" s="92">
        <v>2676.5368579999999</v>
      </c>
      <c r="G34" s="92">
        <v>2564.9914429999999</v>
      </c>
      <c r="H34" s="92">
        <v>2574.1328189999999</v>
      </c>
      <c r="I34" s="85">
        <v>2399.2897189999999</v>
      </c>
      <c r="J34" s="80">
        <v>2565.970041</v>
      </c>
      <c r="K34" s="80">
        <v>2486.495672</v>
      </c>
      <c r="L34" s="20">
        <v>2761.8788840000002</v>
      </c>
      <c r="M34" s="20">
        <v>2793.5602210000002</v>
      </c>
      <c r="N34" s="20">
        <v>3074.0912669999998</v>
      </c>
      <c r="O34" s="80">
        <v>2559.0795659999999</v>
      </c>
      <c r="P34" s="20">
        <v>2859.826118</v>
      </c>
      <c r="Q34" s="20">
        <v>2765.2478940000001</v>
      </c>
      <c r="R34" s="20">
        <v>2816.01008</v>
      </c>
      <c r="S34" s="22">
        <v>3043.5651290000001</v>
      </c>
      <c r="T34" s="20">
        <v>3376.9866219999999</v>
      </c>
      <c r="U34" s="20">
        <v>3641.3635439999998</v>
      </c>
      <c r="V34" s="80">
        <v>3914.0676229999999</v>
      </c>
      <c r="W34" s="80">
        <v>4033.9690529999998</v>
      </c>
      <c r="X34" s="20">
        <v>4028.0387059999998</v>
      </c>
      <c r="Y34" s="20">
        <v>4232.7279440000002</v>
      </c>
      <c r="Z34" s="80">
        <v>3873.7982189999998</v>
      </c>
      <c r="AA34" s="80">
        <v>4020.372601</v>
      </c>
      <c r="AB34" s="20">
        <v>3993.2611820000002</v>
      </c>
      <c r="AC34" s="22">
        <v>4576.5246429999997</v>
      </c>
      <c r="AD34" s="20">
        <v>4925.5926490000002</v>
      </c>
      <c r="AE34" s="20">
        <v>5155.2505060000003</v>
      </c>
      <c r="AF34" s="20">
        <v>5488.6897419999996</v>
      </c>
      <c r="AG34" s="20">
        <v>4793.5715749999999</v>
      </c>
      <c r="AH34" s="20">
        <v>4468.0025699999997</v>
      </c>
      <c r="AI34" s="20">
        <v>3951.0768680000001</v>
      </c>
      <c r="AJ34" s="20">
        <v>4087.5919829999998</v>
      </c>
      <c r="AK34" s="20">
        <v>4402.0120809999999</v>
      </c>
      <c r="AL34" s="20">
        <v>4142.363222</v>
      </c>
      <c r="AM34" s="22">
        <v>4117.6789840000001</v>
      </c>
      <c r="AN34" s="20">
        <v>3713.614642</v>
      </c>
      <c r="AO34" s="20">
        <v>4040.706052</v>
      </c>
      <c r="AP34" s="20">
        <v>3884.5053990000001</v>
      </c>
      <c r="AQ34" s="20">
        <v>3843.2713309999999</v>
      </c>
      <c r="AR34" s="20">
        <v>3767.1086780000001</v>
      </c>
      <c r="AS34" s="20">
        <v>3791.4729510000002</v>
      </c>
      <c r="AT34" s="20">
        <v>3595.4649220000001</v>
      </c>
      <c r="AU34" s="20">
        <v>3812.9445249999999</v>
      </c>
      <c r="AV34" s="20">
        <v>4232.3646600000002</v>
      </c>
      <c r="AW34" s="22">
        <v>4325.5749390000001</v>
      </c>
      <c r="AX34" s="20">
        <v>4043.7818900000002</v>
      </c>
      <c r="AY34" s="20">
        <v>4273.3274879999999</v>
      </c>
      <c r="AZ34" s="20">
        <v>2830.5631509999998</v>
      </c>
      <c r="BA34" s="20">
        <v>3519.7066129999998</v>
      </c>
      <c r="BB34" s="20">
        <v>3283.1605629999999</v>
      </c>
      <c r="BC34" s="20">
        <v>3620.543032</v>
      </c>
      <c r="BD34" s="20">
        <v>3827.1059660000001</v>
      </c>
      <c r="BE34" s="20">
        <v>4165.4291400000002</v>
      </c>
      <c r="BF34" s="20">
        <v>3884.0472009999999</v>
      </c>
      <c r="BG34" s="20">
        <v>3931.3667369999998</v>
      </c>
      <c r="BH34" s="20">
        <v>4151.2370639999999</v>
      </c>
      <c r="BI34" s="20">
        <v>4080.2002160000002</v>
      </c>
      <c r="BJ34" s="20">
        <v>4489.7654169999996</v>
      </c>
      <c r="BK34" s="20">
        <v>4139.1379809999999</v>
      </c>
      <c r="BL34" s="20">
        <v>4739.5498049999997</v>
      </c>
      <c r="BM34" s="20">
        <v>4551.8241690000004</v>
      </c>
      <c r="BN34" s="20">
        <v>5367.2071159999996</v>
      </c>
      <c r="BO34" s="20">
        <v>5294.2776039999999</v>
      </c>
      <c r="BP34" s="20">
        <v>4936.3180650000004</v>
      </c>
      <c r="BQ34" s="20">
        <v>4593.6878569999999</v>
      </c>
      <c r="BR34" s="20">
        <v>3892.743759</v>
      </c>
      <c r="BS34" s="20">
        <v>4747.7211459999999</v>
      </c>
      <c r="BT34" s="20">
        <v>5263.14642</v>
      </c>
      <c r="BU34" s="20">
        <v>4853.6686170000003</v>
      </c>
      <c r="BV34" s="20">
        <v>5114.7239410000002</v>
      </c>
      <c r="BW34" s="20">
        <v>5283.4533620000002</v>
      </c>
      <c r="BX34" s="20">
        <v>5387.081623</v>
      </c>
      <c r="BY34" s="20">
        <v>5131.8836419999998</v>
      </c>
      <c r="BZ34" s="20">
        <v>4874.764158</v>
      </c>
      <c r="CA34" s="20">
        <v>5535.6164500000004</v>
      </c>
      <c r="CB34" s="20">
        <v>5182.7567730000001</v>
      </c>
      <c r="CC34" s="20">
        <v>4724.2909440000003</v>
      </c>
      <c r="CD34" s="20">
        <v>5322.3618189999997</v>
      </c>
      <c r="CE34" s="20">
        <v>5305.25875</v>
      </c>
      <c r="CF34" s="20">
        <v>5560.8784649999998</v>
      </c>
      <c r="CG34" s="20">
        <v>5760.8640260000002</v>
      </c>
      <c r="CH34" s="20">
        <v>5610.3749539999999</v>
      </c>
      <c r="CI34" s="20">
        <v>5308.7231099999999</v>
      </c>
      <c r="CJ34" s="20">
        <v>5293.6227129999997</v>
      </c>
      <c r="CK34" s="20">
        <v>6530.9747109999998</v>
      </c>
      <c r="CL34" s="20">
        <v>6477.7616159999998</v>
      </c>
      <c r="CM34" s="20">
        <v>6824.5206269999999</v>
      </c>
      <c r="CN34" s="20">
        <v>6243.8889310000004</v>
      </c>
      <c r="CO34" s="20">
        <v>6012.8512049999999</v>
      </c>
      <c r="CP34" s="20">
        <v>5795.9931269999997</v>
      </c>
      <c r="CQ34" s="20">
        <v>6823.8295840000001</v>
      </c>
      <c r="CR34" s="20">
        <v>6953.3909590000003</v>
      </c>
      <c r="CS34" s="20">
        <v>6563.9893579999998</v>
      </c>
      <c r="CT34" s="20">
        <v>6397.0643730000002</v>
      </c>
      <c r="CU34" s="20">
        <v>6029.6416319999998</v>
      </c>
      <c r="CV34" s="20">
        <v>6630.6199619999998</v>
      </c>
      <c r="CW34" s="20">
        <v>6630.1436649999996</v>
      </c>
      <c r="CX34" s="20">
        <v>6324.8833750000003</v>
      </c>
      <c r="CY34" s="20">
        <v>6396.5487730000004</v>
      </c>
      <c r="CZ34" s="20">
        <v>6769.2460339999998</v>
      </c>
      <c r="DA34" s="20">
        <v>6929.7222419999998</v>
      </c>
      <c r="DB34" s="20">
        <v>6452.583654</v>
      </c>
      <c r="DC34" s="20">
        <v>6351.8763209999997</v>
      </c>
      <c r="DD34" s="20">
        <v>6926.9328409999998</v>
      </c>
      <c r="DE34" s="20">
        <v>6881.583901</v>
      </c>
      <c r="DF34" s="20">
        <v>7809.0821960000003</v>
      </c>
      <c r="DG34" s="20">
        <v>8392.3149740000008</v>
      </c>
      <c r="DH34" s="20">
        <v>8570.3163960000002</v>
      </c>
      <c r="DI34" s="20">
        <v>7547.6050000000005</v>
      </c>
      <c r="DJ34" s="20">
        <v>8166.5014009999995</v>
      </c>
      <c r="DK34" s="7">
        <v>8214.9697940000005</v>
      </c>
      <c r="DL34" s="20">
        <v>8404.0729279999996</v>
      </c>
      <c r="DM34" s="80">
        <v>8947.0155009999999</v>
      </c>
      <c r="DN34" s="96">
        <v>8787.2978000000003</v>
      </c>
      <c r="DO34" s="20">
        <v>8542.8597100000006</v>
      </c>
      <c r="DP34" s="20">
        <v>8926.9294179999997</v>
      </c>
      <c r="DQ34" s="20">
        <v>9365.6222689999995</v>
      </c>
      <c r="DR34" s="21">
        <v>9654.8436509999992</v>
      </c>
      <c r="DS34" s="22">
        <v>9359.1193750000002</v>
      </c>
      <c r="DT34" s="21">
        <v>9477.8069649999998</v>
      </c>
      <c r="DU34" s="21">
        <v>10255.768550999999</v>
      </c>
      <c r="DV34" s="21">
        <v>9588.6844949999995</v>
      </c>
      <c r="DW34" s="21">
        <v>9860.5844510000006</v>
      </c>
      <c r="DX34" s="20">
        <v>9944.124785</v>
      </c>
      <c r="DY34" s="20">
        <v>11094.671383000001</v>
      </c>
      <c r="DZ34" s="20">
        <v>11203.056168999999</v>
      </c>
      <c r="EA34" s="20">
        <v>11599.006956000001</v>
      </c>
      <c r="EB34" s="20">
        <v>11680.899960999999</v>
      </c>
      <c r="EC34" s="20">
        <v>12729.768421000001</v>
      </c>
      <c r="ED34" s="20">
        <v>12575.479717</v>
      </c>
      <c r="EE34" s="20">
        <v>11756.309142</v>
      </c>
      <c r="EF34" s="20">
        <v>12170.082318000001</v>
      </c>
      <c r="EG34" s="20">
        <v>12013.83215</v>
      </c>
      <c r="EH34" s="20">
        <v>12198.216063</v>
      </c>
      <c r="EI34" s="20">
        <v>13095.136379</v>
      </c>
      <c r="EJ34" s="20">
        <v>13601.168078000001</v>
      </c>
      <c r="EK34" s="20">
        <v>14312.073888000001</v>
      </c>
      <c r="EL34" s="20">
        <v>15507.623887000002</v>
      </c>
      <c r="EM34" s="20">
        <v>15090.261667000001</v>
      </c>
      <c r="EN34" s="20">
        <v>15312.411366</v>
      </c>
      <c r="EO34" s="20">
        <v>15973.779474999999</v>
      </c>
      <c r="EP34" s="20">
        <v>16243.491881000002</v>
      </c>
      <c r="EQ34" s="20">
        <v>15921.590774</v>
      </c>
      <c r="ER34" s="64">
        <v>16804.019484</v>
      </c>
      <c r="ES34" s="64">
        <v>17166.990937999999</v>
      </c>
      <c r="ET34" s="64">
        <v>15610.740349</v>
      </c>
      <c r="EU34" s="64">
        <v>15928.37622</v>
      </c>
      <c r="EV34" s="64">
        <v>16988.372643999999</v>
      </c>
      <c r="EW34" s="64">
        <v>16992.060927999999</v>
      </c>
      <c r="EX34" s="65">
        <v>19199.673770000001</v>
      </c>
      <c r="EY34" s="64">
        <v>21434.370468000001</v>
      </c>
      <c r="EZ34" s="64">
        <v>21976.170246999998</v>
      </c>
      <c r="FA34" s="65">
        <v>23982.947643</v>
      </c>
      <c r="FB34" s="65">
        <v>23957.764358</v>
      </c>
      <c r="FC34" s="65">
        <v>23690.632237000002</v>
      </c>
      <c r="FD34" s="65">
        <v>24695.1</v>
      </c>
      <c r="FE34" s="59">
        <v>25648.6</v>
      </c>
      <c r="FF34" s="59">
        <v>26790.9</v>
      </c>
      <c r="FG34" s="57">
        <v>26228.799999999999</v>
      </c>
      <c r="FH34" s="59">
        <v>26228.751547</v>
      </c>
      <c r="FI34" s="59">
        <v>24770.857932999999</v>
      </c>
      <c r="FJ34" s="59">
        <v>25722.596517999998</v>
      </c>
      <c r="FK34" s="59">
        <v>26579.594977000001</v>
      </c>
      <c r="FL34" s="59">
        <v>27233.385974000001</v>
      </c>
      <c r="FM34" s="59">
        <v>26758.895832999999</v>
      </c>
      <c r="FN34" s="59">
        <v>26852.769012000001</v>
      </c>
      <c r="FO34" s="59">
        <v>28841.829127000001</v>
      </c>
      <c r="FP34" s="59">
        <v>30456.458006000001</v>
      </c>
      <c r="FQ34" s="59">
        <v>29784.444436999998</v>
      </c>
      <c r="FR34" s="59">
        <v>28943.722039</v>
      </c>
      <c r="FS34" s="59">
        <v>29010.306809999998</v>
      </c>
      <c r="FT34" s="59">
        <v>29887.149718000001</v>
      </c>
      <c r="FU34" s="59">
        <v>30952.713016999998</v>
      </c>
      <c r="FV34" s="59">
        <v>29818.795747</v>
      </c>
      <c r="FW34" s="59">
        <v>31627.502549000001</v>
      </c>
      <c r="FX34" s="59">
        <v>32179.251365</v>
      </c>
      <c r="FY34" s="59">
        <v>34254.239869999998</v>
      </c>
      <c r="FZ34" s="59">
        <f>FZ35+FZ36</f>
        <v>34172.624153999997</v>
      </c>
      <c r="GA34" s="59">
        <v>34791.644395000003</v>
      </c>
      <c r="GB34" s="57">
        <v>36632.019653000003</v>
      </c>
      <c r="GC34" s="57">
        <v>38083.935794999998</v>
      </c>
      <c r="GD34" s="57">
        <f>GD35+GD36</f>
        <v>34516.445243000002</v>
      </c>
      <c r="GE34" s="57">
        <f>GE35+GE36</f>
        <v>34807.700081000003</v>
      </c>
      <c r="GF34" s="57">
        <f>GF35+GF36</f>
        <v>34433.390037999998</v>
      </c>
      <c r="GG34" s="57">
        <v>34890.291067999999</v>
      </c>
      <c r="GH34" s="57">
        <v>34026.604359999998</v>
      </c>
      <c r="GI34" s="57">
        <v>35425.465861999997</v>
      </c>
      <c r="GJ34" s="57">
        <v>33753.774980000002</v>
      </c>
      <c r="GK34" s="57">
        <v>33780.082521999997</v>
      </c>
      <c r="GL34" s="57">
        <v>34370.013451999999</v>
      </c>
      <c r="GM34" s="57">
        <v>35033.747853000001</v>
      </c>
      <c r="GN34" s="57">
        <v>36087.810254000004</v>
      </c>
      <c r="GO34" s="57">
        <v>37194.811865000003</v>
      </c>
      <c r="GP34" s="57">
        <v>35411.158764</v>
      </c>
      <c r="GQ34" s="57">
        <v>36189.018371999999</v>
      </c>
      <c r="GR34" s="57">
        <v>36182.258773000001</v>
      </c>
      <c r="GS34" s="57">
        <v>34887.352451999999</v>
      </c>
      <c r="GT34" s="57">
        <v>35981.346152999999</v>
      </c>
      <c r="GU34" s="57">
        <v>37533.096700000002</v>
      </c>
      <c r="GV34" s="57">
        <v>37745.214692000001</v>
      </c>
      <c r="GW34" s="57">
        <v>37531.630163000002</v>
      </c>
      <c r="GX34" s="57">
        <v>38474.497555000002</v>
      </c>
      <c r="GY34" s="57">
        <v>41205.179919000002</v>
      </c>
      <c r="GZ34" s="57">
        <v>42129.778395000001</v>
      </c>
      <c r="HA34" s="57">
        <v>41432.343974000003</v>
      </c>
      <c r="HB34" s="57">
        <v>43276.007653000001</v>
      </c>
      <c r="HC34" s="57">
        <v>41497.014786</v>
      </c>
      <c r="HD34" s="57">
        <v>40133.267335999997</v>
      </c>
      <c r="HE34" s="57">
        <v>39882.387956999999</v>
      </c>
      <c r="HF34" s="57">
        <v>38866.498819</v>
      </c>
      <c r="HG34" s="57">
        <v>38665.535966000003</v>
      </c>
      <c r="HH34" s="57">
        <v>38081.151181000001</v>
      </c>
      <c r="HI34" s="57">
        <v>39648.331310000001</v>
      </c>
      <c r="HJ34" s="57">
        <v>38352.918109999999</v>
      </c>
      <c r="HK34" s="57">
        <v>38594.284574999998</v>
      </c>
      <c r="HL34" s="57">
        <v>40006.473583999999</v>
      </c>
      <c r="HM34" s="57">
        <v>40692.820269000003</v>
      </c>
      <c r="HN34" s="57">
        <v>38124.286093000002</v>
      </c>
      <c r="HO34" s="57">
        <v>38145.986169000003</v>
      </c>
      <c r="HP34" s="57">
        <v>36008.065757999997</v>
      </c>
      <c r="HQ34" s="57">
        <v>34803.420758</v>
      </c>
      <c r="HR34" s="57">
        <v>38583.951536</v>
      </c>
      <c r="HS34" s="57">
        <v>38165.237878</v>
      </c>
      <c r="HT34" s="57">
        <v>36904.398765999998</v>
      </c>
      <c r="HU34" s="57">
        <v>38267.672669</v>
      </c>
      <c r="HV34" s="142">
        <f t="shared" ref="HU34:HV34" si="16">HV35+HV36</f>
        <v>38368.569348999998</v>
      </c>
      <c r="HW34" s="142">
        <f t="shared" ref="HW34" si="17">HW35+HW36</f>
        <v>37322.921265999998</v>
      </c>
    </row>
    <row r="35" spans="1:231" x14ac:dyDescent="0.25">
      <c r="A35" s="70" t="s">
        <v>251</v>
      </c>
      <c r="B35" s="50" t="s">
        <v>217</v>
      </c>
      <c r="C35" s="70" t="s">
        <v>251</v>
      </c>
      <c r="D35" s="20">
        <v>1610.4</v>
      </c>
      <c r="E35" s="92">
        <v>1657.6</v>
      </c>
      <c r="F35" s="92">
        <v>1668.8</v>
      </c>
      <c r="G35" s="92">
        <v>1689.9</v>
      </c>
      <c r="H35" s="92">
        <v>1736</v>
      </c>
      <c r="I35" s="85">
        <v>1789.6</v>
      </c>
      <c r="J35" s="80">
        <v>1804.9</v>
      </c>
      <c r="K35" s="80">
        <v>1842.4</v>
      </c>
      <c r="L35" s="20">
        <v>1870.3</v>
      </c>
      <c r="M35" s="20">
        <v>1875.5</v>
      </c>
      <c r="N35" s="20">
        <v>1913.9</v>
      </c>
      <c r="O35" s="80">
        <v>1935.5</v>
      </c>
      <c r="P35" s="20">
        <v>1963.5</v>
      </c>
      <c r="Q35" s="20">
        <v>1978.8</v>
      </c>
      <c r="R35" s="20">
        <v>1984.9</v>
      </c>
      <c r="S35" s="22">
        <v>2007.5</v>
      </c>
      <c r="T35" s="20">
        <v>2044.8</v>
      </c>
      <c r="U35" s="20">
        <v>2042.8</v>
      </c>
      <c r="V35" s="80">
        <v>2092.1</v>
      </c>
      <c r="W35" s="80">
        <v>2147.1</v>
      </c>
      <c r="X35" s="20">
        <v>2164.6999999999998</v>
      </c>
      <c r="Y35" s="20">
        <v>2190.4</v>
      </c>
      <c r="Z35" s="80">
        <v>2202.1999999999998</v>
      </c>
      <c r="AA35" s="80">
        <v>2210.9</v>
      </c>
      <c r="AB35" s="20">
        <v>2248.5</v>
      </c>
      <c r="AC35" s="22">
        <v>2261.8000000000002</v>
      </c>
      <c r="AD35" s="20">
        <v>2254.1</v>
      </c>
      <c r="AE35" s="20">
        <v>2275.4</v>
      </c>
      <c r="AF35" s="20">
        <v>2302.4</v>
      </c>
      <c r="AG35" s="20">
        <v>2322.9</v>
      </c>
      <c r="AH35" s="20">
        <v>2350.3000000000002</v>
      </c>
      <c r="AI35" s="20">
        <v>2383.6</v>
      </c>
      <c r="AJ35" s="20">
        <v>2432</v>
      </c>
      <c r="AK35" s="20">
        <v>2475</v>
      </c>
      <c r="AL35" s="20">
        <v>2516</v>
      </c>
      <c r="AM35" s="22">
        <v>2549</v>
      </c>
      <c r="AN35" s="20">
        <v>2566.5</v>
      </c>
      <c r="AO35" s="20">
        <v>2625.8</v>
      </c>
      <c r="AP35" s="20">
        <v>2660.2</v>
      </c>
      <c r="AQ35" s="20">
        <v>2658.6</v>
      </c>
      <c r="AR35" s="20">
        <v>2729.4</v>
      </c>
      <c r="AS35" s="20">
        <v>2762.5</v>
      </c>
      <c r="AT35" s="20">
        <v>2815.4</v>
      </c>
      <c r="AU35" s="20">
        <v>2912.7</v>
      </c>
      <c r="AV35" s="20">
        <v>3024.7</v>
      </c>
      <c r="AW35" s="22">
        <v>3038.5</v>
      </c>
      <c r="AX35" s="20">
        <v>2436.1</v>
      </c>
      <c r="AY35" s="20">
        <v>2453.1</v>
      </c>
      <c r="AZ35" s="20">
        <v>1546.7</v>
      </c>
      <c r="BA35" s="20">
        <v>1600</v>
      </c>
      <c r="BB35" s="20">
        <v>1621</v>
      </c>
      <c r="BC35" s="20">
        <v>1614.5</v>
      </c>
      <c r="BD35" s="20">
        <v>1661.9</v>
      </c>
      <c r="BE35" s="20">
        <v>1652.4</v>
      </c>
      <c r="BF35" s="20">
        <v>1636.3</v>
      </c>
      <c r="BG35" s="20">
        <v>1641.2</v>
      </c>
      <c r="BH35" s="20">
        <v>1641.2</v>
      </c>
      <c r="BI35" s="20">
        <v>1659.9</v>
      </c>
      <c r="BJ35" s="20">
        <v>1710.8</v>
      </c>
      <c r="BK35" s="20">
        <v>1739.2</v>
      </c>
      <c r="BL35" s="20">
        <v>1763</v>
      </c>
      <c r="BM35" s="20">
        <v>1777.2</v>
      </c>
      <c r="BN35" s="22">
        <v>1756.4</v>
      </c>
      <c r="BO35" s="22">
        <v>1758.5</v>
      </c>
      <c r="BP35" s="22">
        <v>1790.6</v>
      </c>
      <c r="BQ35" s="22">
        <v>1798.3</v>
      </c>
      <c r="BR35" s="22">
        <v>1793.6</v>
      </c>
      <c r="BS35" s="22">
        <v>2156.9</v>
      </c>
      <c r="BT35" s="20">
        <v>2157.8000000000002</v>
      </c>
      <c r="BU35" s="20">
        <v>2165</v>
      </c>
      <c r="BV35" s="20">
        <v>2169.1999999999998</v>
      </c>
      <c r="BW35" s="20">
        <v>2195.8000000000002</v>
      </c>
      <c r="BX35" s="20">
        <v>2233.6999999999998</v>
      </c>
      <c r="BY35" s="20">
        <v>2233.6999999999998</v>
      </c>
      <c r="BZ35" s="20">
        <v>2240.5</v>
      </c>
      <c r="CA35" s="20">
        <v>2232.4</v>
      </c>
      <c r="CB35" s="20">
        <v>2230.6</v>
      </c>
      <c r="CC35" s="20">
        <v>2272.1999999999998</v>
      </c>
      <c r="CD35" s="20">
        <v>2289.8000000000002</v>
      </c>
      <c r="CE35" s="20">
        <v>2676</v>
      </c>
      <c r="CF35" s="20">
        <v>2663.1</v>
      </c>
      <c r="CG35" s="20">
        <v>2861.2</v>
      </c>
      <c r="CH35" s="20">
        <v>2728.4</v>
      </c>
      <c r="CI35" s="20">
        <v>2753.7</v>
      </c>
      <c r="CJ35" s="20">
        <v>2763.9</v>
      </c>
      <c r="CK35" s="20">
        <v>2767</v>
      </c>
      <c r="CL35" s="20">
        <v>2760.6</v>
      </c>
      <c r="CM35" s="20">
        <v>2804.3</v>
      </c>
      <c r="CN35" s="20">
        <v>2812</v>
      </c>
      <c r="CO35" s="20">
        <v>2812</v>
      </c>
      <c r="CP35" s="20">
        <v>2821.7</v>
      </c>
      <c r="CQ35" s="20">
        <v>2844.2</v>
      </c>
      <c r="CR35" s="20">
        <v>2800</v>
      </c>
      <c r="CS35" s="20">
        <v>2824.6000000000004</v>
      </c>
      <c r="CT35" s="20">
        <v>2848.3999999999996</v>
      </c>
      <c r="CU35" s="20">
        <v>2900</v>
      </c>
      <c r="CV35" s="20">
        <v>2834.7000000000003</v>
      </c>
      <c r="CW35" s="20">
        <v>2780.4</v>
      </c>
      <c r="CX35" s="20">
        <v>2747</v>
      </c>
      <c r="CY35" s="20">
        <v>2771</v>
      </c>
      <c r="CZ35" s="20">
        <v>2815.9</v>
      </c>
      <c r="DA35" s="20">
        <v>2833</v>
      </c>
      <c r="DB35" s="20">
        <v>2834.2999999999997</v>
      </c>
      <c r="DC35" s="20">
        <v>2844.3</v>
      </c>
      <c r="DD35" s="20">
        <v>2871.1</v>
      </c>
      <c r="DE35" s="20">
        <v>2894.2</v>
      </c>
      <c r="DF35" s="20">
        <v>2990.5</v>
      </c>
      <c r="DG35" s="20">
        <v>3060.6</v>
      </c>
      <c r="DH35" s="7">
        <v>3071.6</v>
      </c>
      <c r="DI35" s="7">
        <v>3037.8</v>
      </c>
      <c r="DJ35" s="1">
        <v>3036.4</v>
      </c>
      <c r="DK35" s="7">
        <v>3054.4</v>
      </c>
      <c r="DL35" s="7">
        <v>3061.1</v>
      </c>
      <c r="DM35" s="81">
        <v>3059.2</v>
      </c>
      <c r="DN35" s="96">
        <v>3059.1</v>
      </c>
      <c r="DO35" s="20">
        <v>3069.5</v>
      </c>
      <c r="DP35" s="20">
        <v>3106.5</v>
      </c>
      <c r="DQ35" s="20">
        <v>3101.3</v>
      </c>
      <c r="DR35" s="21">
        <v>3219.5041900000001</v>
      </c>
      <c r="DS35" s="20">
        <v>3219.5</v>
      </c>
      <c r="DT35" s="21">
        <v>3219.5044350000003</v>
      </c>
      <c r="DU35" s="21">
        <v>3238.2</v>
      </c>
      <c r="DV35" s="21">
        <v>3244.8</v>
      </c>
      <c r="DW35" s="21">
        <v>2332.8229624999999</v>
      </c>
      <c r="DX35" s="20">
        <v>2368.6999999999998</v>
      </c>
      <c r="DY35" s="20">
        <v>2420</v>
      </c>
      <c r="DZ35" s="20">
        <v>2464.8000000000002</v>
      </c>
      <c r="EA35" s="20">
        <v>2557.6999999999998</v>
      </c>
      <c r="EB35" s="20">
        <v>2558.6999999999998</v>
      </c>
      <c r="EC35" s="20">
        <v>2557.6999999999998</v>
      </c>
      <c r="ED35" s="20">
        <v>2586</v>
      </c>
      <c r="EE35" s="20">
        <v>2600.1</v>
      </c>
      <c r="EF35" s="20">
        <v>2619.9</v>
      </c>
      <c r="EG35" s="20">
        <v>2630.6</v>
      </c>
      <c r="EH35" s="20">
        <v>2623.9</v>
      </c>
      <c r="EI35" s="20">
        <v>2634.7</v>
      </c>
      <c r="EJ35" s="20">
        <v>2671.5</v>
      </c>
      <c r="EK35" s="20">
        <v>2697.5</v>
      </c>
      <c r="EL35" s="20">
        <v>2732.2</v>
      </c>
      <c r="EM35" s="20">
        <v>2780.4</v>
      </c>
      <c r="EN35" s="20">
        <v>2806.4</v>
      </c>
      <c r="EO35" s="20">
        <v>2806.8</v>
      </c>
      <c r="EP35" s="20">
        <v>2825.7</v>
      </c>
      <c r="EQ35" s="20">
        <v>2843.4</v>
      </c>
      <c r="ER35" s="64">
        <v>2853.7</v>
      </c>
      <c r="ES35" s="64">
        <v>2885.2</v>
      </c>
      <c r="ET35" s="64">
        <v>2932.2</v>
      </c>
      <c r="EU35" s="64">
        <v>2966.1865125000004</v>
      </c>
      <c r="EV35" s="64">
        <v>2976.6</v>
      </c>
      <c r="EW35" s="64">
        <v>3011.8</v>
      </c>
      <c r="EX35" s="65">
        <v>3061.8</v>
      </c>
      <c r="EY35" s="64">
        <v>3079.3</v>
      </c>
      <c r="EZ35" s="64">
        <v>3105.5</v>
      </c>
      <c r="FA35" s="65">
        <v>3171.9</v>
      </c>
      <c r="FB35" s="65">
        <v>3172.9</v>
      </c>
      <c r="FC35" s="65">
        <v>3267.8</v>
      </c>
      <c r="FD35" s="65">
        <v>3309.1</v>
      </c>
      <c r="FE35" s="59">
        <v>3296.8</v>
      </c>
      <c r="FF35" s="59">
        <v>3333.3</v>
      </c>
      <c r="FG35" s="57">
        <v>3418.4</v>
      </c>
      <c r="FH35" s="59">
        <v>3418.4</v>
      </c>
      <c r="FI35" s="59">
        <v>3629.9</v>
      </c>
      <c r="FJ35" s="59">
        <v>3714.1</v>
      </c>
      <c r="FK35" s="59">
        <v>3714.7</v>
      </c>
      <c r="FL35" s="59">
        <v>3689.6</v>
      </c>
      <c r="FM35" s="59">
        <v>3687.3</v>
      </c>
      <c r="FN35" s="59">
        <v>3698</v>
      </c>
      <c r="FO35" s="59">
        <v>3665.5</v>
      </c>
      <c r="FP35" s="59">
        <v>3663.9</v>
      </c>
      <c r="FQ35" s="59">
        <v>3852.4</v>
      </c>
      <c r="FR35" s="59">
        <v>3808.9</v>
      </c>
      <c r="FS35" s="59">
        <v>3852.4</v>
      </c>
      <c r="FT35" s="59">
        <v>3853.4</v>
      </c>
      <c r="FU35" s="59">
        <v>3964.8</v>
      </c>
      <c r="FV35" s="59">
        <v>3964.8</v>
      </c>
      <c r="FW35" s="59">
        <v>3993.8</v>
      </c>
      <c r="FX35" s="59">
        <v>3976.1</v>
      </c>
      <c r="FY35" s="59">
        <v>3988.3</v>
      </c>
      <c r="FZ35" s="59">
        <f>'[1]Table 1 revised liab RBV'!$CE$13</f>
        <v>4029.4</v>
      </c>
      <c r="GA35" s="59">
        <v>4099.7</v>
      </c>
      <c r="GB35" s="57">
        <v>4157.8</v>
      </c>
      <c r="GC35" s="57">
        <v>4157.8</v>
      </c>
      <c r="GD35" s="57">
        <v>4197.2</v>
      </c>
      <c r="GE35" s="57">
        <v>4197.2</v>
      </c>
      <c r="GF35" s="57">
        <v>4185.1000000000004</v>
      </c>
      <c r="GG35" s="57">
        <v>3993</v>
      </c>
      <c r="GH35" s="57">
        <v>4080.7</v>
      </c>
      <c r="GI35" s="57">
        <v>4092</v>
      </c>
      <c r="GJ35" s="57">
        <v>4102.3999999999996</v>
      </c>
      <c r="GK35" s="57">
        <v>4124.7</v>
      </c>
      <c r="GL35" s="57">
        <v>4050</v>
      </c>
      <c r="GM35" s="57">
        <v>3989.7</v>
      </c>
      <c r="GN35" s="57">
        <v>4046.7</v>
      </c>
      <c r="GO35" s="57">
        <v>4062.1</v>
      </c>
      <c r="GP35" s="57">
        <v>4080.9</v>
      </c>
      <c r="GQ35" s="57">
        <v>4129.3999999999996</v>
      </c>
      <c r="GR35" s="57">
        <v>4107</v>
      </c>
      <c r="GS35" s="57">
        <v>4077.6</v>
      </c>
      <c r="GT35" s="57">
        <v>4080.3</v>
      </c>
      <c r="GU35" s="57">
        <v>4074.8</v>
      </c>
      <c r="GV35" s="57">
        <v>4071.4</v>
      </c>
      <c r="GW35" s="57">
        <v>4102.3</v>
      </c>
      <c r="GX35" s="57">
        <v>4175.7</v>
      </c>
      <c r="GY35" s="57">
        <v>4219.5</v>
      </c>
      <c r="GZ35" s="57">
        <v>4228</v>
      </c>
      <c r="HA35" s="57">
        <v>4228</v>
      </c>
      <c r="HB35" s="57">
        <v>4229</v>
      </c>
      <c r="HC35" s="57">
        <v>4364.1000000000004</v>
      </c>
      <c r="HD35" s="57">
        <v>4402.3999999999996</v>
      </c>
      <c r="HE35" s="57">
        <v>4368.1000000000004</v>
      </c>
      <c r="HF35" s="57">
        <v>4337.3999999999996</v>
      </c>
      <c r="HG35" s="57">
        <v>4363.5</v>
      </c>
      <c r="HH35" s="57">
        <v>4432.3</v>
      </c>
      <c r="HI35" s="57">
        <v>4468.3</v>
      </c>
      <c r="HJ35" s="57">
        <v>4474.6000000000004</v>
      </c>
      <c r="HK35" s="57">
        <v>4454.6000000000004</v>
      </c>
      <c r="HL35" s="57">
        <v>4493</v>
      </c>
      <c r="HM35" s="57">
        <v>4493</v>
      </c>
      <c r="HN35" s="57">
        <v>4493</v>
      </c>
      <c r="HO35" s="57">
        <v>4529.2</v>
      </c>
      <c r="HP35" s="57">
        <v>4550.8</v>
      </c>
      <c r="HQ35" s="57">
        <v>4539</v>
      </c>
      <c r="HR35" s="57">
        <v>4601.1000000000004</v>
      </c>
      <c r="HS35" s="57">
        <v>4402.1000000000004</v>
      </c>
      <c r="HT35" s="57">
        <v>4402.1000000000004</v>
      </c>
      <c r="HU35" s="57">
        <v>4769.8999999999996</v>
      </c>
      <c r="HV35" s="59">
        <f>'[2]Table 1 revised liab RBV'!BC$13</f>
        <v>4752.8999999999996</v>
      </c>
      <c r="HW35" s="59">
        <f>'[2]Table 1 revised liab RBV'!BD$13</f>
        <v>4731.8</v>
      </c>
    </row>
    <row r="36" spans="1:231" s="7" customFormat="1" x14ac:dyDescent="0.25">
      <c r="A36" s="70" t="s">
        <v>252</v>
      </c>
      <c r="B36" s="50" t="s">
        <v>218</v>
      </c>
      <c r="C36" s="18" t="s">
        <v>252</v>
      </c>
      <c r="D36" s="20">
        <v>1102.3768649999997</v>
      </c>
      <c r="E36" s="20">
        <v>1076.7661330000001</v>
      </c>
      <c r="F36" s="20">
        <v>1007.736858</v>
      </c>
      <c r="G36" s="20">
        <v>875.0914429999998</v>
      </c>
      <c r="H36" s="20">
        <v>838.13281899999993</v>
      </c>
      <c r="I36" s="20">
        <v>609.68971899999997</v>
      </c>
      <c r="J36" s="20">
        <v>761.07004099999995</v>
      </c>
      <c r="K36" s="20">
        <v>644.09567199999992</v>
      </c>
      <c r="L36" s="20">
        <v>891.57888400000024</v>
      </c>
      <c r="M36" s="20">
        <v>918.06022100000018</v>
      </c>
      <c r="N36" s="20">
        <v>1160.1912669999997</v>
      </c>
      <c r="O36" s="20">
        <v>623.57956599999989</v>
      </c>
      <c r="P36" s="20">
        <v>896.32611799999995</v>
      </c>
      <c r="Q36" s="20">
        <v>786.44789400000013</v>
      </c>
      <c r="R36" s="20">
        <v>831.11007999999993</v>
      </c>
      <c r="S36" s="20">
        <v>1036.0651290000001</v>
      </c>
      <c r="T36" s="20">
        <v>1332.1866219999999</v>
      </c>
      <c r="U36" s="20">
        <v>1598.5635439999999</v>
      </c>
      <c r="V36" s="20">
        <v>1821.967623</v>
      </c>
      <c r="W36" s="20">
        <v>1886.8690529999999</v>
      </c>
      <c r="X36" s="20">
        <v>1863.338706</v>
      </c>
      <c r="Y36" s="20">
        <v>2042.3279440000001</v>
      </c>
      <c r="Z36" s="20">
        <v>1671.598219</v>
      </c>
      <c r="AA36" s="20">
        <v>1809.4726009999999</v>
      </c>
      <c r="AB36" s="20">
        <v>1744.7611820000002</v>
      </c>
      <c r="AC36" s="20">
        <v>2314.7246429999996</v>
      </c>
      <c r="AD36" s="20">
        <v>2671.4926490000003</v>
      </c>
      <c r="AE36" s="20">
        <v>2879.8505060000002</v>
      </c>
      <c r="AF36" s="20">
        <v>3186.2897419999995</v>
      </c>
      <c r="AG36" s="20">
        <v>2470.6715749999998</v>
      </c>
      <c r="AH36" s="20">
        <v>2117.7025699999995</v>
      </c>
      <c r="AI36" s="20">
        <v>1567.4768680000002</v>
      </c>
      <c r="AJ36" s="20">
        <v>1655.5919829999998</v>
      </c>
      <c r="AK36" s="20">
        <v>1927.0120809999999</v>
      </c>
      <c r="AL36" s="20">
        <v>1626.363222</v>
      </c>
      <c r="AM36" s="20">
        <v>1568.6789840000001</v>
      </c>
      <c r="AN36" s="20">
        <v>1147.114642</v>
      </c>
      <c r="AO36" s="20">
        <v>1414.9060519999998</v>
      </c>
      <c r="AP36" s="20">
        <v>1224.3053990000003</v>
      </c>
      <c r="AQ36" s="20">
        <v>1184.671331</v>
      </c>
      <c r="AR36" s="20">
        <v>1037.708678</v>
      </c>
      <c r="AS36" s="20">
        <v>1028.9729510000002</v>
      </c>
      <c r="AT36" s="20">
        <v>780.06492200000002</v>
      </c>
      <c r="AU36" s="20">
        <v>900.24452500000007</v>
      </c>
      <c r="AV36" s="20">
        <v>1207.6646600000004</v>
      </c>
      <c r="AW36" s="20">
        <v>1287.0749390000001</v>
      </c>
      <c r="AX36" s="20">
        <v>1607.6818900000003</v>
      </c>
      <c r="AY36" s="20">
        <v>1820.227488</v>
      </c>
      <c r="AZ36" s="20">
        <v>1283.8631509999998</v>
      </c>
      <c r="BA36" s="20">
        <v>1919.7066129999998</v>
      </c>
      <c r="BB36" s="20">
        <v>1662.1605629999999</v>
      </c>
      <c r="BC36" s="20">
        <v>2006.043032</v>
      </c>
      <c r="BD36" s="20">
        <v>2165.205966</v>
      </c>
      <c r="BE36" s="20">
        <v>2513.0291400000001</v>
      </c>
      <c r="BF36" s="20">
        <v>2247.7472010000001</v>
      </c>
      <c r="BG36" s="20">
        <v>2290.1667369999996</v>
      </c>
      <c r="BH36" s="20">
        <v>2510.0370640000001</v>
      </c>
      <c r="BI36" s="20">
        <v>2420.3002160000001</v>
      </c>
      <c r="BJ36" s="20">
        <v>2778.9654169999994</v>
      </c>
      <c r="BK36" s="20">
        <v>2399.937981</v>
      </c>
      <c r="BL36" s="20">
        <v>2976.5498049999997</v>
      </c>
      <c r="BM36" s="20">
        <v>2774.6241690000006</v>
      </c>
      <c r="BN36" s="20">
        <v>3610.8071159999995</v>
      </c>
      <c r="BO36" s="20">
        <v>3535.7776039999999</v>
      </c>
      <c r="BP36" s="20">
        <v>3145.7180650000005</v>
      </c>
      <c r="BQ36" s="20">
        <v>2795.3878569999997</v>
      </c>
      <c r="BR36" s="20">
        <v>2099.143759</v>
      </c>
      <c r="BS36" s="20">
        <v>2590.8211459999998</v>
      </c>
      <c r="BT36" s="20">
        <v>3105.3464199999999</v>
      </c>
      <c r="BU36" s="20">
        <v>2688.6686170000003</v>
      </c>
      <c r="BV36" s="20">
        <v>2945.5239410000004</v>
      </c>
      <c r="BW36" s="20">
        <v>3087.653362</v>
      </c>
      <c r="BX36" s="20">
        <v>3153.3816230000002</v>
      </c>
      <c r="BY36" s="20">
        <v>2898.183642</v>
      </c>
      <c r="BZ36" s="20">
        <v>2634.264158</v>
      </c>
      <c r="CA36" s="20">
        <v>3303.2164500000003</v>
      </c>
      <c r="CB36" s="20">
        <v>2952.1567730000002</v>
      </c>
      <c r="CC36" s="20">
        <v>2452.0909440000005</v>
      </c>
      <c r="CD36" s="20">
        <v>3032.5618189999996</v>
      </c>
      <c r="CE36" s="20">
        <v>2629.25875</v>
      </c>
      <c r="CF36" s="20">
        <v>2897.7784649999999</v>
      </c>
      <c r="CG36" s="20">
        <v>2899.6640260000004</v>
      </c>
      <c r="CH36" s="20">
        <v>2881.9749539999998</v>
      </c>
      <c r="CI36" s="20">
        <v>2555.0231100000001</v>
      </c>
      <c r="CJ36" s="20">
        <v>2529.7227129999997</v>
      </c>
      <c r="CK36" s="20">
        <v>3763.9747109999998</v>
      </c>
      <c r="CL36" s="20">
        <v>3717.1616159999999</v>
      </c>
      <c r="CM36" s="20">
        <v>4020.2206269999997</v>
      </c>
      <c r="CN36" s="20">
        <v>3431.8889310000004</v>
      </c>
      <c r="CO36" s="20">
        <v>3200.8512049999999</v>
      </c>
      <c r="CP36" s="20">
        <v>2974.2931269999999</v>
      </c>
      <c r="CQ36" s="20">
        <v>3979.6295840000002</v>
      </c>
      <c r="CR36" s="20">
        <v>4153.3909590000003</v>
      </c>
      <c r="CS36" s="20">
        <v>3739.3893579999994</v>
      </c>
      <c r="CT36" s="20">
        <v>3548.6643730000005</v>
      </c>
      <c r="CU36" s="20">
        <v>3129.6416319999998</v>
      </c>
      <c r="CV36" s="20">
        <v>3795.9199619999995</v>
      </c>
      <c r="CW36" s="20">
        <v>3849.7436649999995</v>
      </c>
      <c r="CX36" s="20">
        <v>3577.8833750000003</v>
      </c>
      <c r="CY36" s="20">
        <v>3625.5487730000004</v>
      </c>
      <c r="CZ36" s="20">
        <v>3953.3460339999997</v>
      </c>
      <c r="DA36" s="20">
        <v>4096.7222419999998</v>
      </c>
      <c r="DB36" s="20">
        <v>3618.2836540000003</v>
      </c>
      <c r="DC36" s="20">
        <v>3507.5763209999996</v>
      </c>
      <c r="DD36" s="20">
        <v>4055.8328409999999</v>
      </c>
      <c r="DE36" s="20">
        <v>3987.3839010000002</v>
      </c>
      <c r="DF36" s="20">
        <v>4818.5821960000003</v>
      </c>
      <c r="DG36" s="20">
        <v>5331.7149740000004</v>
      </c>
      <c r="DH36" s="20">
        <v>5498.7163959999998</v>
      </c>
      <c r="DI36" s="20">
        <v>4509.8050000000003</v>
      </c>
      <c r="DJ36" s="20">
        <v>5130.1014009999999</v>
      </c>
      <c r="DK36" s="7">
        <v>5160.5697940000009</v>
      </c>
      <c r="DL36" s="20">
        <v>5342.9729279999992</v>
      </c>
      <c r="DM36" s="80">
        <v>5887.815501</v>
      </c>
      <c r="DN36" s="96">
        <v>5728.1977999999999</v>
      </c>
      <c r="DO36" s="20">
        <v>5473.3597100000006</v>
      </c>
      <c r="DP36" s="20">
        <v>5820.4294179999997</v>
      </c>
      <c r="DQ36" s="20">
        <v>6264.3222689999993</v>
      </c>
      <c r="DR36" s="21">
        <v>6435.3394609999996</v>
      </c>
      <c r="DS36" s="22">
        <v>6139.6193750000002</v>
      </c>
      <c r="DT36" s="21">
        <v>6258.302529999999</v>
      </c>
      <c r="DU36" s="21">
        <v>7017.5685509999994</v>
      </c>
      <c r="DV36" s="21">
        <v>6343.8844949999993</v>
      </c>
      <c r="DW36" s="21">
        <v>7527.7614885000003</v>
      </c>
      <c r="DX36" s="20">
        <v>7575.4247850000002</v>
      </c>
      <c r="DY36" s="20">
        <v>8674.6713830000008</v>
      </c>
      <c r="DZ36" s="20">
        <v>8738.2561690000002</v>
      </c>
      <c r="EA36" s="20">
        <v>9041.3069560000004</v>
      </c>
      <c r="EB36" s="20">
        <v>9122.1999609999984</v>
      </c>
      <c r="EC36" s="20">
        <v>10172.068421</v>
      </c>
      <c r="ED36" s="20">
        <v>9989.4797170000002</v>
      </c>
      <c r="EE36" s="20">
        <v>9156.2091419999997</v>
      </c>
      <c r="EF36" s="20">
        <v>9550.182318000001</v>
      </c>
      <c r="EG36" s="20">
        <v>9383.2321499999998</v>
      </c>
      <c r="EH36" s="20">
        <v>9574.3160630000002</v>
      </c>
      <c r="EI36" s="20">
        <v>10460.436378999999</v>
      </c>
      <c r="EJ36" s="20">
        <v>10929.668078000001</v>
      </c>
      <c r="EK36" s="20">
        <v>11614.573888000001</v>
      </c>
      <c r="EL36" s="20">
        <v>12775.423887000001</v>
      </c>
      <c r="EM36" s="20">
        <v>12309.861667000001</v>
      </c>
      <c r="EN36" s="20">
        <v>12506.011366000001</v>
      </c>
      <c r="EO36" s="20">
        <v>13166.979475</v>
      </c>
      <c r="EP36" s="20">
        <v>13417.791881000001</v>
      </c>
      <c r="EQ36" s="20">
        <v>13078.190774000001</v>
      </c>
      <c r="ER36" s="64">
        <v>13950.319484</v>
      </c>
      <c r="ES36" s="64">
        <v>14281.790937999998</v>
      </c>
      <c r="ET36" s="64">
        <v>12678.540348999999</v>
      </c>
      <c r="EU36" s="64">
        <v>12962.1897075</v>
      </c>
      <c r="EV36" s="64">
        <v>14011.772643999999</v>
      </c>
      <c r="EW36" s="64">
        <v>13980.260928</v>
      </c>
      <c r="EX36" s="65">
        <v>16137.873770000002</v>
      </c>
      <c r="EY36" s="64">
        <v>18355.070468000002</v>
      </c>
      <c r="EZ36" s="64">
        <v>18870.670246999998</v>
      </c>
      <c r="FA36" s="65">
        <v>20811.047642999998</v>
      </c>
      <c r="FB36" s="65">
        <v>20784.864357999999</v>
      </c>
      <c r="FC36" s="65">
        <v>20422.832237000002</v>
      </c>
      <c r="FD36" s="65">
        <v>21386</v>
      </c>
      <c r="FE36" s="57">
        <v>22351.8</v>
      </c>
      <c r="FF36" s="57">
        <v>23457.599999999999</v>
      </c>
      <c r="FG36" s="57">
        <v>22810.400000000001</v>
      </c>
      <c r="FH36" s="59">
        <v>22810.351546999998</v>
      </c>
      <c r="FI36" s="59">
        <v>21140.957932999998</v>
      </c>
      <c r="FJ36" s="59">
        <v>22008.496518</v>
      </c>
      <c r="FK36" s="57">
        <v>22864.894977</v>
      </c>
      <c r="FL36" s="57">
        <v>23543.785974000002</v>
      </c>
      <c r="FM36" s="57">
        <v>23071.595832999999</v>
      </c>
      <c r="FN36" s="57">
        <v>23154.769012000001</v>
      </c>
      <c r="FO36" s="57">
        <v>25176.329127000001</v>
      </c>
      <c r="FP36" s="57">
        <v>26792.558005999999</v>
      </c>
      <c r="FQ36" s="57">
        <v>25932.044436999997</v>
      </c>
      <c r="FR36" s="57">
        <v>25134.822038999999</v>
      </c>
      <c r="FS36" s="57">
        <v>25157.906809999997</v>
      </c>
      <c r="FT36" s="57">
        <v>26033.749717999999</v>
      </c>
      <c r="FU36" s="57">
        <v>26987.913016999999</v>
      </c>
      <c r="FV36" s="57">
        <v>25853.995747000001</v>
      </c>
      <c r="FW36" s="57">
        <v>27633.702549000001</v>
      </c>
      <c r="FX36" s="57">
        <v>28203.151365000002</v>
      </c>
      <c r="FY36" s="57">
        <v>30265.939869999998</v>
      </c>
      <c r="FZ36" s="57">
        <f>'[1]Table 1 revised liab RBV'!$CE$14</f>
        <v>30143.224153999996</v>
      </c>
      <c r="GA36" s="57">
        <v>30691.944395000002</v>
      </c>
      <c r="GB36" s="57">
        <v>32474.219653000004</v>
      </c>
      <c r="GC36" s="57">
        <v>33926.135794999995</v>
      </c>
      <c r="GD36" s="57">
        <v>30319.245243000001</v>
      </c>
      <c r="GE36" s="57">
        <v>30610.500081000002</v>
      </c>
      <c r="GF36" s="57">
        <v>30248.290037999999</v>
      </c>
      <c r="GG36" s="57">
        <v>30897.291067999999</v>
      </c>
      <c r="GH36" s="57">
        <v>29945.904359999997</v>
      </c>
      <c r="GI36" s="57">
        <v>31333.465861999997</v>
      </c>
      <c r="GJ36" s="57">
        <v>29651.374980000001</v>
      </c>
      <c r="GK36" s="57">
        <v>29655.382521999996</v>
      </c>
      <c r="GL36" s="57">
        <v>30320.013451999999</v>
      </c>
      <c r="GM36" s="57">
        <v>31044.047853</v>
      </c>
      <c r="GN36" s="57">
        <v>32041.110254000003</v>
      </c>
      <c r="GO36" s="57">
        <v>33132.711865000005</v>
      </c>
      <c r="GP36" s="57">
        <v>31330.258763999998</v>
      </c>
      <c r="GQ36" s="57">
        <v>32059.618371999997</v>
      </c>
      <c r="GR36" s="57">
        <v>32075.258773000001</v>
      </c>
      <c r="GS36" s="57">
        <v>30809.752452000001</v>
      </c>
      <c r="GT36" s="57">
        <v>31901.046152999999</v>
      </c>
      <c r="GU36" s="57">
        <v>33458.296699999999</v>
      </c>
      <c r="GV36" s="57">
        <v>33673.814692</v>
      </c>
      <c r="GW36" s="57">
        <v>33429.330162999999</v>
      </c>
      <c r="GX36" s="57">
        <v>34298.797555000005</v>
      </c>
      <c r="GY36" s="57">
        <v>36985.679919000002</v>
      </c>
      <c r="GZ36" s="57">
        <v>37901.778395000001</v>
      </c>
      <c r="HA36" s="57">
        <v>37204.343974000003</v>
      </c>
      <c r="HB36" s="57">
        <v>39047.007653000001</v>
      </c>
      <c r="HC36" s="57">
        <v>37132.914786000001</v>
      </c>
      <c r="HD36" s="57">
        <v>35730.867335999996</v>
      </c>
      <c r="HE36" s="57">
        <v>35514.287957</v>
      </c>
      <c r="HF36" s="57">
        <v>34529.098818999999</v>
      </c>
      <c r="HG36" s="57">
        <v>34302.035966000003</v>
      </c>
      <c r="HH36" s="57">
        <v>33648.851180999998</v>
      </c>
      <c r="HI36" s="57">
        <v>35180.031309999998</v>
      </c>
      <c r="HJ36" s="57">
        <v>33878.31811</v>
      </c>
      <c r="HK36" s="57">
        <v>34139.684574999999</v>
      </c>
      <c r="HL36" s="57">
        <v>35513.473583999999</v>
      </c>
      <c r="HM36" s="57">
        <v>36199.820269000003</v>
      </c>
      <c r="HN36" s="57">
        <v>33631.286093000002</v>
      </c>
      <c r="HO36" s="57">
        <v>33616.786169000006</v>
      </c>
      <c r="HP36" s="57">
        <v>31457.265757999998</v>
      </c>
      <c r="HQ36" s="57">
        <v>30264.420758</v>
      </c>
      <c r="HR36" s="57">
        <v>33982.851536000002</v>
      </c>
      <c r="HS36" s="57">
        <v>33763.137878000001</v>
      </c>
      <c r="HT36" s="57">
        <v>32502.298766</v>
      </c>
      <c r="HU36" s="57">
        <v>33497.772668999998</v>
      </c>
      <c r="HV36" s="57">
        <f>'[2]Table 1 revised liab RBV'!BC$14</f>
        <v>33615.669348999996</v>
      </c>
      <c r="HW36" s="57">
        <f>'[2]Table 1 revised liab RBV'!BD$14</f>
        <v>32591.121265999998</v>
      </c>
    </row>
    <row r="37" spans="1:231" x14ac:dyDescent="0.25">
      <c r="A37" s="70" t="s">
        <v>253</v>
      </c>
      <c r="B37" s="48" t="s">
        <v>219</v>
      </c>
      <c r="C37" s="70" t="s">
        <v>253</v>
      </c>
      <c r="D37" s="20">
        <v>739.24525400000005</v>
      </c>
      <c r="E37" s="92">
        <v>861.60720000000003</v>
      </c>
      <c r="F37" s="92">
        <v>905.94309899999996</v>
      </c>
      <c r="G37" s="92">
        <v>1036.746157</v>
      </c>
      <c r="H37" s="92">
        <v>1116.503927</v>
      </c>
      <c r="I37" s="85">
        <v>1212.852106</v>
      </c>
      <c r="J37" s="80">
        <v>976.32065899999998</v>
      </c>
      <c r="K37" s="80">
        <v>1239.593253</v>
      </c>
      <c r="L37" s="20">
        <v>1300.599283</v>
      </c>
      <c r="M37" s="20">
        <v>1340.0078880000001</v>
      </c>
      <c r="N37" s="20">
        <v>1127.315374</v>
      </c>
      <c r="O37" s="80">
        <v>1293.1523529999999</v>
      </c>
      <c r="P37" s="20">
        <v>1451.505001</v>
      </c>
      <c r="Q37" s="20">
        <v>1686.196128</v>
      </c>
      <c r="R37" s="20">
        <v>1756.4819299999999</v>
      </c>
      <c r="S37" s="22">
        <v>1669.9581880000001</v>
      </c>
      <c r="T37" s="20">
        <v>1344.9069079999999</v>
      </c>
      <c r="U37" s="20">
        <v>1797.611566</v>
      </c>
      <c r="V37" s="80">
        <v>1892.9601749999999</v>
      </c>
      <c r="W37" s="80">
        <v>1643.8541459999999</v>
      </c>
      <c r="X37" s="20">
        <v>1687.34006</v>
      </c>
      <c r="Y37" s="20">
        <v>1842.983843</v>
      </c>
      <c r="Z37" s="80">
        <v>1571.158508</v>
      </c>
      <c r="AA37" s="80">
        <v>1741.1422279999999</v>
      </c>
      <c r="AB37" s="20">
        <v>1966.7495309999999</v>
      </c>
      <c r="AC37" s="22">
        <v>1873.017805</v>
      </c>
      <c r="AD37" s="20">
        <v>1784.3890429999999</v>
      </c>
      <c r="AE37" s="20">
        <v>1852.174518</v>
      </c>
      <c r="AF37" s="20">
        <v>1693.4105649999999</v>
      </c>
      <c r="AG37" s="20">
        <v>1916.0718409999999</v>
      </c>
      <c r="AH37" s="20">
        <v>1769.862212</v>
      </c>
      <c r="AI37" s="20">
        <v>1893.5246070000001</v>
      </c>
      <c r="AJ37" s="20">
        <v>1741.3812109999999</v>
      </c>
      <c r="AK37" s="20">
        <v>1692.386974</v>
      </c>
      <c r="AL37" s="20">
        <v>1791.248188</v>
      </c>
      <c r="AM37" s="22">
        <v>1590.9151199999999</v>
      </c>
      <c r="AN37" s="20">
        <v>2186.5162089999999</v>
      </c>
      <c r="AO37" s="20">
        <v>1489.331635</v>
      </c>
      <c r="AP37" s="20">
        <v>1321.07538</v>
      </c>
      <c r="AQ37" s="20">
        <v>1354.608248</v>
      </c>
      <c r="AR37" s="20">
        <v>1131.1492109999999</v>
      </c>
      <c r="AS37" s="20">
        <v>1147.352087</v>
      </c>
      <c r="AT37" s="20">
        <v>799.71675400000004</v>
      </c>
      <c r="AU37" s="20">
        <v>501.02784800000001</v>
      </c>
      <c r="AV37" s="20">
        <v>238.55562599999999</v>
      </c>
      <c r="AW37" s="22">
        <v>39.520350000000001</v>
      </c>
      <c r="AX37" s="20">
        <v>99.477337000000006</v>
      </c>
      <c r="AY37" s="20">
        <v>1275.2265620000001</v>
      </c>
      <c r="AZ37" s="20">
        <v>2396.9126769999998</v>
      </c>
      <c r="BA37" s="20">
        <v>2325.948324</v>
      </c>
      <c r="BB37" s="20">
        <v>2012.72318</v>
      </c>
      <c r="BC37" s="20">
        <v>1362.750937</v>
      </c>
      <c r="BD37" s="20">
        <v>1168.883372</v>
      </c>
      <c r="BE37" s="20">
        <v>1126.69994</v>
      </c>
      <c r="BF37" s="20">
        <v>1141.0405020000001</v>
      </c>
      <c r="BG37" s="20">
        <v>1607.3385619999999</v>
      </c>
      <c r="BH37" s="20">
        <v>1641.894808</v>
      </c>
      <c r="BI37" s="20">
        <v>1493.0816709999999</v>
      </c>
      <c r="BJ37" s="20">
        <v>1195.2840450000001</v>
      </c>
      <c r="BK37" s="20">
        <v>946.44646</v>
      </c>
      <c r="BL37" s="20">
        <v>1046.318444</v>
      </c>
      <c r="BM37" s="20">
        <v>817.56217900000001</v>
      </c>
      <c r="BN37" s="20">
        <v>1082.4638769999999</v>
      </c>
      <c r="BO37" s="20">
        <v>1297.2332879999999</v>
      </c>
      <c r="BP37" s="20">
        <v>1696.541209</v>
      </c>
      <c r="BQ37" s="20">
        <v>1946.423616</v>
      </c>
      <c r="BR37" s="20">
        <v>1995.4952519999999</v>
      </c>
      <c r="BS37" s="20">
        <v>1346.5477559999999</v>
      </c>
      <c r="BT37" s="20">
        <v>647.76381000000003</v>
      </c>
      <c r="BU37" s="20">
        <v>1746.1783700000001</v>
      </c>
      <c r="BV37" s="20">
        <v>1795.762117</v>
      </c>
      <c r="BW37" s="20">
        <v>1196.4930400000001</v>
      </c>
      <c r="BX37" s="20">
        <v>1746.741264</v>
      </c>
      <c r="BY37" s="20">
        <v>1596.5981710000001</v>
      </c>
      <c r="BZ37" s="20">
        <v>2195.5539269999999</v>
      </c>
      <c r="CA37" s="20">
        <v>1396.6744409999999</v>
      </c>
      <c r="CB37" s="20">
        <v>2045.761391</v>
      </c>
      <c r="CC37" s="20">
        <v>1816.841913</v>
      </c>
      <c r="CD37" s="20">
        <v>808.20376099999999</v>
      </c>
      <c r="CE37" s="20">
        <v>1147.3172970000001</v>
      </c>
      <c r="CF37" s="20">
        <v>1036.092658</v>
      </c>
      <c r="CG37" s="20">
        <v>2032.6093350000001</v>
      </c>
      <c r="CH37" s="20">
        <v>2057.7772829999999</v>
      </c>
      <c r="CI37" s="20">
        <v>1619.144</v>
      </c>
      <c r="CJ37" s="20">
        <v>2218.2905420000002</v>
      </c>
      <c r="CK37" s="20">
        <v>1373.0917939999999</v>
      </c>
      <c r="CL37" s="20">
        <v>1120.867847</v>
      </c>
      <c r="CM37" s="20">
        <v>1082.0578379999999</v>
      </c>
      <c r="CN37" s="20">
        <v>1083.664438</v>
      </c>
      <c r="CO37" s="20">
        <v>1084.065243</v>
      </c>
      <c r="CP37" s="20">
        <v>1084.2434229999999</v>
      </c>
      <c r="CQ37" s="20">
        <v>1084.1799679999999</v>
      </c>
      <c r="CR37" s="20">
        <v>1068.0624009999999</v>
      </c>
      <c r="CS37" s="20">
        <v>1217.0390440000001</v>
      </c>
      <c r="CT37" s="20">
        <v>1219.973915</v>
      </c>
      <c r="CU37" s="20">
        <v>802.30450699999994</v>
      </c>
      <c r="CV37" s="20">
        <v>561.63686700000005</v>
      </c>
      <c r="CW37" s="20">
        <v>797.443175</v>
      </c>
      <c r="CX37" s="20">
        <v>1357.48983</v>
      </c>
      <c r="CY37" s="20">
        <v>1439.862241</v>
      </c>
      <c r="CZ37" s="20">
        <v>1211.7888949999999</v>
      </c>
      <c r="DA37" s="20">
        <v>1277.567614</v>
      </c>
      <c r="DB37" s="20">
        <v>1445.1574089999999</v>
      </c>
      <c r="DC37" s="20">
        <v>1260.530297</v>
      </c>
      <c r="DD37" s="20">
        <v>2259.4911029999998</v>
      </c>
      <c r="DE37" s="20">
        <v>2373.3495699999999</v>
      </c>
      <c r="DF37" s="20">
        <v>2436.938314</v>
      </c>
      <c r="DG37" s="20">
        <v>1768.813797</v>
      </c>
      <c r="DH37" s="20">
        <v>2118.1322740000001</v>
      </c>
      <c r="DI37" s="20">
        <v>2352.414413</v>
      </c>
      <c r="DJ37" s="20">
        <v>1918.8842790000001</v>
      </c>
      <c r="DK37" s="7">
        <v>1626.2779439999999</v>
      </c>
      <c r="DL37" s="20">
        <v>2156.0083249999998</v>
      </c>
      <c r="DM37" s="80">
        <v>2379.1734449999999</v>
      </c>
      <c r="DN37" s="96">
        <v>2517.2754810000001</v>
      </c>
      <c r="DO37" s="20">
        <v>2667.0714440000002</v>
      </c>
      <c r="DP37" s="20">
        <v>2474.9238289999998</v>
      </c>
      <c r="DQ37" s="20">
        <v>2873.033578</v>
      </c>
      <c r="DR37" s="21">
        <v>2992.6661730000001</v>
      </c>
      <c r="DS37" s="22">
        <v>2507.4899820000001</v>
      </c>
      <c r="DT37" s="21">
        <v>3323.0380909999999</v>
      </c>
      <c r="DU37" s="21">
        <v>2761.200257</v>
      </c>
      <c r="DV37" s="21">
        <v>3734.9748519999998</v>
      </c>
      <c r="DW37" s="21">
        <v>3489.4298399999998</v>
      </c>
      <c r="DX37" s="20">
        <v>3989.3889079999999</v>
      </c>
      <c r="DY37" s="20">
        <v>7521.1622459999999</v>
      </c>
      <c r="DZ37" s="20">
        <v>7660.395837</v>
      </c>
      <c r="EA37" s="20">
        <v>7538.0491149999998</v>
      </c>
      <c r="EB37" s="20">
        <v>7169.4216850000003</v>
      </c>
      <c r="EC37" s="20">
        <v>7160.3744889999998</v>
      </c>
      <c r="ED37" s="20">
        <v>7124.6091630000001</v>
      </c>
      <c r="EE37" s="20">
        <v>7141.0984170000002</v>
      </c>
      <c r="EF37" s="20">
        <v>7688.1570380000003</v>
      </c>
      <c r="EG37" s="20">
        <v>8233.9999069999994</v>
      </c>
      <c r="EH37" s="20">
        <v>8156.9087600000003</v>
      </c>
      <c r="EI37" s="20">
        <v>7982.5724929999997</v>
      </c>
      <c r="EJ37" s="20">
        <v>7499.4717799999999</v>
      </c>
      <c r="EK37" s="20">
        <v>8753.7458850000003</v>
      </c>
      <c r="EL37" s="20">
        <v>9563.7225770000005</v>
      </c>
      <c r="EM37" s="20">
        <v>9548.5660910000006</v>
      </c>
      <c r="EN37" s="20">
        <v>9343.8505929999992</v>
      </c>
      <c r="EO37" s="20">
        <v>8849.8056849999994</v>
      </c>
      <c r="EP37" s="20">
        <v>8051.3007589999997</v>
      </c>
      <c r="EQ37" s="20">
        <v>7498.865922</v>
      </c>
      <c r="ER37" s="64">
        <v>7264.2590259999997</v>
      </c>
      <c r="ES37" s="64">
        <v>7249.0316229999999</v>
      </c>
      <c r="ET37" s="64">
        <v>7618.0325190000003</v>
      </c>
      <c r="EU37" s="64">
        <v>7388.3398370000004</v>
      </c>
      <c r="EV37" s="64">
        <v>6931.7464650000002</v>
      </c>
      <c r="EW37" s="64">
        <v>7387.4411769999997</v>
      </c>
      <c r="EX37" s="65">
        <v>6916.6769880000002</v>
      </c>
      <c r="EY37" s="64">
        <v>6793.5838160000003</v>
      </c>
      <c r="EZ37" s="64">
        <v>6684.1794470000004</v>
      </c>
      <c r="FA37" s="65">
        <v>6304.9432280000001</v>
      </c>
      <c r="FB37" s="65">
        <v>5779.3701629999996</v>
      </c>
      <c r="FC37" s="65">
        <v>6536.6998329999997</v>
      </c>
      <c r="FD37" s="65">
        <v>6136.1</v>
      </c>
      <c r="FE37" s="59">
        <v>5567.3</v>
      </c>
      <c r="FF37" s="59">
        <v>5114.3</v>
      </c>
      <c r="FG37" s="57">
        <v>5193.8999999999996</v>
      </c>
      <c r="FH37" s="59">
        <v>5177.41356</v>
      </c>
      <c r="FI37" s="59">
        <v>4903.8681280000001</v>
      </c>
      <c r="FJ37" s="59">
        <v>4753.8968409999998</v>
      </c>
      <c r="FK37" s="59">
        <v>4738.4673929999999</v>
      </c>
      <c r="FL37" s="59">
        <v>4718.1341199999997</v>
      </c>
      <c r="FM37" s="59">
        <v>4632.8179419999997</v>
      </c>
      <c r="FN37" s="59">
        <v>4396.2899740000003</v>
      </c>
      <c r="FO37" s="59">
        <v>4393.6010029999998</v>
      </c>
      <c r="FP37" s="59">
        <v>5538.6996580000005</v>
      </c>
      <c r="FQ37" s="59">
        <v>5171.3037119999999</v>
      </c>
      <c r="FR37" s="59">
        <v>6495.2360060000001</v>
      </c>
      <c r="FS37" s="59">
        <v>6323.8246929999996</v>
      </c>
      <c r="FT37" s="59">
        <v>7030.2157090000001</v>
      </c>
      <c r="FU37" s="59">
        <v>7545.8314479999999</v>
      </c>
      <c r="FV37" s="59">
        <v>7735.072298</v>
      </c>
      <c r="FW37" s="59">
        <v>7132.4726870000004</v>
      </c>
      <c r="FX37" s="59">
        <v>6787.0211090000003</v>
      </c>
      <c r="FY37" s="59">
        <v>6330.7762359999997</v>
      </c>
      <c r="FZ37" s="59">
        <f>FZ38+FZ39</f>
        <v>6556.2219050000003</v>
      </c>
      <c r="GA37" s="59">
        <v>6913.2220809999999</v>
      </c>
      <c r="GB37" s="57">
        <v>7488.7719470000002</v>
      </c>
      <c r="GC37" s="57">
        <v>7023.4162480000005</v>
      </c>
      <c r="GD37" s="57">
        <f>GD38+GD39</f>
        <v>8691.2477579999995</v>
      </c>
      <c r="GE37" s="57">
        <f>GE38+GE39</f>
        <v>7935.8516200000004</v>
      </c>
      <c r="GF37" s="57">
        <f>GF38+GF39</f>
        <v>8926.4646670000002</v>
      </c>
      <c r="GG37" s="57">
        <v>10089.023923000001</v>
      </c>
      <c r="GH37" s="57">
        <v>9081.1606649999994</v>
      </c>
      <c r="GI37" s="57">
        <v>9030.1876080000002</v>
      </c>
      <c r="GJ37" s="57">
        <v>11337.367565</v>
      </c>
      <c r="GK37" s="57">
        <v>12470.726094</v>
      </c>
      <c r="GL37" s="57">
        <v>11263.867888999999</v>
      </c>
      <c r="GM37" s="57">
        <v>13640.817165</v>
      </c>
      <c r="GN37" s="57">
        <v>12897.442218</v>
      </c>
      <c r="GO37" s="57">
        <v>12207.366443000001</v>
      </c>
      <c r="GP37" s="57">
        <v>11653.95084</v>
      </c>
      <c r="GQ37" s="57">
        <v>10770.119070000001</v>
      </c>
      <c r="GR37" s="57">
        <v>12087.95629</v>
      </c>
      <c r="GS37" s="57">
        <v>14086.144865</v>
      </c>
      <c r="GT37" s="57">
        <v>14686.877816</v>
      </c>
      <c r="GU37" s="57">
        <v>15479.284905</v>
      </c>
      <c r="GV37" s="57">
        <v>14342.036724</v>
      </c>
      <c r="GW37" s="57">
        <v>14658.667383</v>
      </c>
      <c r="GX37" s="57">
        <v>14173.086947</v>
      </c>
      <c r="GY37" s="57">
        <v>12593.152172</v>
      </c>
      <c r="GZ37" s="57">
        <v>12699.003495000001</v>
      </c>
      <c r="HA37" s="57">
        <v>13035.939064</v>
      </c>
      <c r="HB37" s="57">
        <v>13122.500480999999</v>
      </c>
      <c r="HC37" s="57">
        <v>14260.704379000001</v>
      </c>
      <c r="HD37" s="57">
        <v>14089.723437000001</v>
      </c>
      <c r="HE37" s="57">
        <v>13340.849903</v>
      </c>
      <c r="HF37" s="57">
        <v>13266.294529999999</v>
      </c>
      <c r="HG37" s="57">
        <v>13997.174988999999</v>
      </c>
      <c r="HH37" s="57">
        <v>12608.574735</v>
      </c>
      <c r="HI37" s="57">
        <v>12909.450292</v>
      </c>
      <c r="HJ37" s="57">
        <v>13231.963517</v>
      </c>
      <c r="HK37" s="57">
        <v>11946.816897000001</v>
      </c>
      <c r="HL37" s="57">
        <v>11109.899702000001</v>
      </c>
      <c r="HM37" s="57">
        <v>11358.051157</v>
      </c>
      <c r="HN37" s="57">
        <v>12722.906647</v>
      </c>
      <c r="HO37" s="57">
        <v>11762.983926000001</v>
      </c>
      <c r="HP37" s="57">
        <v>12372.452912000001</v>
      </c>
      <c r="HQ37" s="57">
        <v>14377.649941</v>
      </c>
      <c r="HR37" s="57">
        <v>13631.993350000001</v>
      </c>
      <c r="HS37" s="57">
        <v>12922.12038</v>
      </c>
      <c r="HT37" s="57">
        <v>12082.874465000001</v>
      </c>
      <c r="HU37" s="57">
        <v>12250.661045999999</v>
      </c>
      <c r="HV37" s="142">
        <f t="shared" ref="HU37:HV37" si="18">HV38+HV39</f>
        <v>12338.597168</v>
      </c>
      <c r="HW37" s="142">
        <f t="shared" ref="HW37" si="19">HW38+HW39</f>
        <v>11491.102188999999</v>
      </c>
    </row>
    <row r="38" spans="1:231" x14ac:dyDescent="0.25">
      <c r="A38" s="70" t="s">
        <v>254</v>
      </c>
      <c r="B38" s="49" t="s">
        <v>220</v>
      </c>
      <c r="C38" s="70" t="s">
        <v>254</v>
      </c>
      <c r="D38" s="20">
        <v>739.24525400000005</v>
      </c>
      <c r="E38" s="92">
        <v>861.60720000000003</v>
      </c>
      <c r="F38" s="92">
        <v>905.94309899999996</v>
      </c>
      <c r="G38" s="92">
        <v>1036.746157</v>
      </c>
      <c r="H38" s="92">
        <v>1116.503927</v>
      </c>
      <c r="I38" s="85">
        <v>1212.852106</v>
      </c>
      <c r="J38" s="80">
        <v>976.32065899999998</v>
      </c>
      <c r="K38" s="80">
        <v>1239.593253</v>
      </c>
      <c r="L38" s="20">
        <v>1300.599283</v>
      </c>
      <c r="M38" s="20">
        <v>1340.0078880000001</v>
      </c>
      <c r="N38" s="20">
        <v>1127.315374</v>
      </c>
      <c r="O38" s="80">
        <v>1293.1523529999999</v>
      </c>
      <c r="P38" s="20">
        <v>1451.505001</v>
      </c>
      <c r="Q38" s="20">
        <v>1686.196128</v>
      </c>
      <c r="R38" s="20">
        <v>1756.4819299999999</v>
      </c>
      <c r="S38" s="22">
        <v>1669.9581880000001</v>
      </c>
      <c r="T38" s="20">
        <v>1344.9069079999999</v>
      </c>
      <c r="U38" s="20">
        <v>1797.611566</v>
      </c>
      <c r="V38" s="80">
        <v>1892.9601749999999</v>
      </c>
      <c r="W38" s="80">
        <v>1643.8541459999999</v>
      </c>
      <c r="X38" s="20">
        <v>1687.34006</v>
      </c>
      <c r="Y38" s="20">
        <v>1842.983843</v>
      </c>
      <c r="Z38" s="80">
        <v>1571.158508</v>
      </c>
      <c r="AA38" s="80">
        <v>1741.1422279999999</v>
      </c>
      <c r="AB38" s="20">
        <v>1966.7495309999999</v>
      </c>
      <c r="AC38" s="22">
        <v>1873.017805</v>
      </c>
      <c r="AD38" s="20">
        <v>1784.3890429999999</v>
      </c>
      <c r="AE38" s="20">
        <v>1852.174518</v>
      </c>
      <c r="AF38" s="20">
        <v>1693.4105649999999</v>
      </c>
      <c r="AG38" s="20">
        <v>1916.0718409999999</v>
      </c>
      <c r="AH38" s="20">
        <v>1769.862212</v>
      </c>
      <c r="AI38" s="20">
        <v>1893.5246070000001</v>
      </c>
      <c r="AJ38" s="20">
        <v>1741.3812109999999</v>
      </c>
      <c r="AK38" s="20">
        <v>1692.386974</v>
      </c>
      <c r="AL38" s="20">
        <v>1791.248188</v>
      </c>
      <c r="AM38" s="22">
        <v>1590.9151199999999</v>
      </c>
      <c r="AN38" s="20">
        <v>2186.5162089999999</v>
      </c>
      <c r="AO38" s="20">
        <v>1489.331635</v>
      </c>
      <c r="AP38" s="20">
        <v>1321.07538</v>
      </c>
      <c r="AQ38" s="20">
        <v>1354.608248</v>
      </c>
      <c r="AR38" s="20">
        <v>1131.1492109999999</v>
      </c>
      <c r="AS38" s="20">
        <v>1147.352087</v>
      </c>
      <c r="AT38" s="20">
        <v>799.71675400000004</v>
      </c>
      <c r="AU38" s="20">
        <v>501.02784800000001</v>
      </c>
      <c r="AV38" s="20">
        <v>238.55562599999999</v>
      </c>
      <c r="AW38" s="22">
        <v>39.520350000000001</v>
      </c>
      <c r="AX38" s="20">
        <v>99.477337000000006</v>
      </c>
      <c r="AY38" s="20">
        <v>1275.2265620000001</v>
      </c>
      <c r="AZ38" s="20">
        <v>2396.9126769999998</v>
      </c>
      <c r="BA38" s="20">
        <v>2325.948324</v>
      </c>
      <c r="BB38" s="20">
        <v>2012.72318</v>
      </c>
      <c r="BC38" s="20">
        <v>1362.750937</v>
      </c>
      <c r="BD38" s="20">
        <v>1168.883372</v>
      </c>
      <c r="BE38" s="20">
        <v>1126.69994</v>
      </c>
      <c r="BF38" s="20">
        <v>1141.0405020000001</v>
      </c>
      <c r="BG38" s="20">
        <v>1607.3385619999999</v>
      </c>
      <c r="BH38" s="20">
        <v>1641.894808</v>
      </c>
      <c r="BI38" s="20">
        <v>1493.0816709999999</v>
      </c>
      <c r="BJ38" s="20">
        <v>1195.2840450000001</v>
      </c>
      <c r="BK38" s="20">
        <v>946.44646</v>
      </c>
      <c r="BL38" s="20">
        <v>1046.318444</v>
      </c>
      <c r="BM38" s="20">
        <v>817.56217900000001</v>
      </c>
      <c r="BN38" s="22">
        <v>1082.4638769999999</v>
      </c>
      <c r="BO38" s="22">
        <v>1297.2332879999999</v>
      </c>
      <c r="BP38" s="22">
        <v>1696.541209</v>
      </c>
      <c r="BQ38" s="22">
        <v>1946.423616</v>
      </c>
      <c r="BR38" s="22">
        <v>1995.4952519999999</v>
      </c>
      <c r="BS38" s="22">
        <v>1346.5477559999999</v>
      </c>
      <c r="BT38" s="20">
        <v>647.76381000000003</v>
      </c>
      <c r="BU38" s="20">
        <v>1746.1783700000001</v>
      </c>
      <c r="BV38" s="20">
        <v>1795.762117</v>
      </c>
      <c r="BW38" s="20">
        <v>1196.4930400000001</v>
      </c>
      <c r="BX38" s="20">
        <v>1746.741264</v>
      </c>
      <c r="BY38" s="20">
        <v>1596.5981710000001</v>
      </c>
      <c r="BZ38" s="20">
        <v>2195.5539269999999</v>
      </c>
      <c r="CA38" s="20">
        <v>1396.6744409999999</v>
      </c>
      <c r="CB38" s="20">
        <v>2045.761391</v>
      </c>
      <c r="CC38" s="20">
        <v>1816.841913</v>
      </c>
      <c r="CD38" s="20">
        <v>808.20376099999999</v>
      </c>
      <c r="CE38" s="20">
        <v>1147.3172970000001</v>
      </c>
      <c r="CF38" s="20">
        <v>1036.092658</v>
      </c>
      <c r="CG38" s="20">
        <v>2032.6093350000001</v>
      </c>
      <c r="CH38" s="20">
        <v>2057.7772829999999</v>
      </c>
      <c r="CI38" s="20">
        <v>1619.144</v>
      </c>
      <c r="CJ38" s="20">
        <v>2218.2905420000002</v>
      </c>
      <c r="CK38" s="20">
        <v>1373.0917939999999</v>
      </c>
      <c r="CL38" s="20">
        <v>1120.867847</v>
      </c>
      <c r="CM38" s="20">
        <v>1082.0578379999999</v>
      </c>
      <c r="CN38" s="20">
        <v>1083.664438</v>
      </c>
      <c r="CO38" s="20">
        <v>1084.065243</v>
      </c>
      <c r="CP38" s="20">
        <v>1084.2434229999999</v>
      </c>
      <c r="CQ38" s="20">
        <v>1084.1799679999999</v>
      </c>
      <c r="CR38" s="20">
        <v>1068.0624009999999</v>
      </c>
      <c r="CS38" s="20">
        <v>1217.0390440000001</v>
      </c>
      <c r="CT38" s="20">
        <v>1219.973915</v>
      </c>
      <c r="CU38" s="20">
        <v>802.30450699999994</v>
      </c>
      <c r="CV38" s="20">
        <v>561.63686700000005</v>
      </c>
      <c r="CW38" s="20">
        <v>797.443175</v>
      </c>
      <c r="CX38" s="20">
        <v>1357.48983</v>
      </c>
      <c r="CY38" s="20">
        <v>1439.862241</v>
      </c>
      <c r="CZ38" s="20">
        <v>1211.7888949999999</v>
      </c>
      <c r="DA38" s="20">
        <v>1277.567614</v>
      </c>
      <c r="DB38" s="20">
        <v>1445.1574089999999</v>
      </c>
      <c r="DC38" s="20">
        <v>1260.530297</v>
      </c>
      <c r="DD38" s="20">
        <v>2259.4911029999998</v>
      </c>
      <c r="DE38" s="20">
        <v>2373.3495699999999</v>
      </c>
      <c r="DF38" s="20">
        <v>2436.938314</v>
      </c>
      <c r="DG38" s="20">
        <v>1768.813797</v>
      </c>
      <c r="DH38" s="20">
        <v>2118.1322740000001</v>
      </c>
      <c r="DI38" s="20">
        <v>2352.414413</v>
      </c>
      <c r="DJ38" s="20">
        <v>1918.8842790000001</v>
      </c>
      <c r="DK38" s="20">
        <v>1626.2779439999999</v>
      </c>
      <c r="DL38" s="20">
        <v>2156.0083249999998</v>
      </c>
      <c r="DM38" s="80">
        <v>2379.1734449999999</v>
      </c>
      <c r="DN38" s="96">
        <v>2517.2754810000001</v>
      </c>
      <c r="DO38" s="20">
        <v>2667.0714440000002</v>
      </c>
      <c r="DP38" s="20">
        <v>2474.9238289999998</v>
      </c>
      <c r="DQ38" s="20">
        <v>2873.033578</v>
      </c>
      <c r="DR38" s="21">
        <v>2992.6661730000001</v>
      </c>
      <c r="DS38" s="20">
        <v>2507.4899820000001</v>
      </c>
      <c r="DT38" s="21">
        <v>3323.0380909999999</v>
      </c>
      <c r="DU38" s="21">
        <v>2761.200257</v>
      </c>
      <c r="DV38" s="21">
        <v>3734.9748519999998</v>
      </c>
      <c r="DW38" s="21">
        <v>3489.4298399999998</v>
      </c>
      <c r="DX38" s="20">
        <v>3989.3889079999999</v>
      </c>
      <c r="DY38" s="20">
        <v>7521.1622459999999</v>
      </c>
      <c r="DZ38" s="20">
        <v>7660.395837</v>
      </c>
      <c r="EA38" s="20">
        <v>7538.0491149999998</v>
      </c>
      <c r="EB38" s="20">
        <v>7169.4216850000003</v>
      </c>
      <c r="EC38" s="20">
        <v>7160.3744889999998</v>
      </c>
      <c r="ED38" s="20">
        <v>7124.6091630000001</v>
      </c>
      <c r="EE38" s="20">
        <v>7141.0984170000002</v>
      </c>
      <c r="EF38" s="20">
        <v>7688.1570380000003</v>
      </c>
      <c r="EG38" s="20">
        <v>8233.9999069999994</v>
      </c>
      <c r="EH38" s="20">
        <v>8156.9087600000003</v>
      </c>
      <c r="EI38" s="20">
        <v>7982.5724929999997</v>
      </c>
      <c r="EJ38" s="20">
        <v>7499.4717799999999</v>
      </c>
      <c r="EK38" s="20">
        <v>8753.7458850000003</v>
      </c>
      <c r="EL38" s="20">
        <v>9563.7225770000005</v>
      </c>
      <c r="EM38" s="20">
        <v>9548.5660910000006</v>
      </c>
      <c r="EN38" s="20">
        <v>9343.8505929999992</v>
      </c>
      <c r="EO38" s="20">
        <v>8849.8056849999994</v>
      </c>
      <c r="EP38" s="20">
        <v>8051.3007589999997</v>
      </c>
      <c r="EQ38" s="20">
        <v>7498.865922</v>
      </c>
      <c r="ER38" s="64">
        <v>7264.2590259999997</v>
      </c>
      <c r="ES38" s="64">
        <v>7249.0316229999999</v>
      </c>
      <c r="ET38" s="64">
        <v>7618.0325190000003</v>
      </c>
      <c r="EU38" s="64">
        <v>7388.3398370000004</v>
      </c>
      <c r="EV38" s="64">
        <v>6931.7464650000002</v>
      </c>
      <c r="EW38" s="64">
        <v>7387.4411769999997</v>
      </c>
      <c r="EX38" s="65">
        <v>6916.6769880000002</v>
      </c>
      <c r="EY38" s="64">
        <v>6793.5838160000003</v>
      </c>
      <c r="EZ38" s="64">
        <v>6684.1794470000004</v>
      </c>
      <c r="FA38" s="65">
        <v>6304.9432280000001</v>
      </c>
      <c r="FB38" s="65">
        <v>5779.3701629999996</v>
      </c>
      <c r="FC38" s="65">
        <v>6536.6998329999997</v>
      </c>
      <c r="FD38" s="65">
        <v>6127.5</v>
      </c>
      <c r="FE38" s="59">
        <v>5549.2</v>
      </c>
      <c r="FF38" s="59">
        <v>5097.8</v>
      </c>
      <c r="FG38" s="57">
        <v>5177.3999999999996</v>
      </c>
      <c r="FH38" s="59">
        <v>5177.41356</v>
      </c>
      <c r="FI38" s="59">
        <v>4903.8681280000001</v>
      </c>
      <c r="FJ38" s="59">
        <v>4753.8968409999998</v>
      </c>
      <c r="FK38" s="59">
        <v>4738.4673929999999</v>
      </c>
      <c r="FL38" s="59">
        <v>4718.1341199999997</v>
      </c>
      <c r="FM38" s="59">
        <v>4632.8179419999997</v>
      </c>
      <c r="FN38" s="59">
        <v>4396.2899740000003</v>
      </c>
      <c r="FO38" s="59">
        <v>4393.6010029999998</v>
      </c>
      <c r="FP38" s="59">
        <v>5538.6996580000005</v>
      </c>
      <c r="FQ38" s="59">
        <v>5171.3037119999999</v>
      </c>
      <c r="FR38" s="59">
        <v>6495.2360060000001</v>
      </c>
      <c r="FS38" s="59">
        <v>6323.8246929999996</v>
      </c>
      <c r="FT38" s="59">
        <v>7030.2157090000001</v>
      </c>
      <c r="FU38" s="59">
        <v>7545.8314479999999</v>
      </c>
      <c r="FV38" s="59">
        <v>7735.072298</v>
      </c>
      <c r="FW38" s="59">
        <v>7132.4726870000004</v>
      </c>
      <c r="FX38" s="59">
        <v>6787.0211090000003</v>
      </c>
      <c r="FY38" s="59">
        <v>6330.7762359999997</v>
      </c>
      <c r="FZ38" s="59">
        <f>'[1]Table 1 revised liab RBV'!$CE$17</f>
        <v>6556.2219050000003</v>
      </c>
      <c r="GA38" s="59">
        <v>6913.2220809999999</v>
      </c>
      <c r="GB38" s="57">
        <v>7488.7719470000002</v>
      </c>
      <c r="GC38" s="57">
        <v>7023.4162480000005</v>
      </c>
      <c r="GD38" s="57">
        <v>8691.2477579999995</v>
      </c>
      <c r="GE38" s="57">
        <v>7935.8516200000004</v>
      </c>
      <c r="GF38" s="57">
        <v>8926.4646670000002</v>
      </c>
      <c r="GG38" s="57">
        <v>10089.023923000001</v>
      </c>
      <c r="GH38" s="57">
        <v>9081.1606649999994</v>
      </c>
      <c r="GI38" s="57">
        <v>9030.1876080000002</v>
      </c>
      <c r="GJ38" s="57">
        <v>11337.367565</v>
      </c>
      <c r="GK38" s="57">
        <v>12470.726094</v>
      </c>
      <c r="GL38" s="57">
        <v>11263.867888999999</v>
      </c>
      <c r="GM38" s="57">
        <v>13640.817165</v>
      </c>
      <c r="GN38" s="57">
        <v>12897.442218</v>
      </c>
      <c r="GO38" s="57">
        <v>12207.366443000001</v>
      </c>
      <c r="GP38" s="57">
        <v>11653.95084</v>
      </c>
      <c r="GQ38" s="57">
        <v>10770.119070000001</v>
      </c>
      <c r="GR38" s="57">
        <v>12087.95629</v>
      </c>
      <c r="GS38" s="57">
        <v>14086.144865</v>
      </c>
      <c r="GT38" s="57">
        <v>14686.877816</v>
      </c>
      <c r="GU38" s="57">
        <v>15479.284905</v>
      </c>
      <c r="GV38" s="57">
        <v>14342.036724</v>
      </c>
      <c r="GW38" s="57">
        <v>14658.667383</v>
      </c>
      <c r="GX38" s="57">
        <v>14173.086947</v>
      </c>
      <c r="GY38" s="57">
        <v>12593.152172</v>
      </c>
      <c r="GZ38" s="57">
        <v>12699.003495000001</v>
      </c>
      <c r="HA38" s="57">
        <v>13035.939064</v>
      </c>
      <c r="HB38" s="57">
        <v>13122.500480999999</v>
      </c>
      <c r="HC38" s="57">
        <v>14260.704379000001</v>
      </c>
      <c r="HD38" s="57">
        <v>14089.723437000001</v>
      </c>
      <c r="HE38" s="57">
        <v>13340.849903</v>
      </c>
      <c r="HF38" s="57">
        <v>13266.294529999999</v>
      </c>
      <c r="HG38" s="57">
        <v>13997.174988999999</v>
      </c>
      <c r="HH38" s="57">
        <v>12608.574735</v>
      </c>
      <c r="HI38" s="57">
        <v>12909.450292</v>
      </c>
      <c r="HJ38" s="57">
        <v>13231.963517</v>
      </c>
      <c r="HK38" s="57">
        <v>11946.816897000001</v>
      </c>
      <c r="HL38" s="57">
        <v>11109.899702000001</v>
      </c>
      <c r="HM38" s="57">
        <v>11358.051157</v>
      </c>
      <c r="HN38" s="57">
        <v>12722.906647</v>
      </c>
      <c r="HO38" s="57">
        <v>11762.983926000001</v>
      </c>
      <c r="HP38" s="57">
        <v>12372.452912000001</v>
      </c>
      <c r="HQ38" s="57">
        <v>14377.649941</v>
      </c>
      <c r="HR38" s="57">
        <v>13631.993350000001</v>
      </c>
      <c r="HS38" s="57">
        <v>12922.12038</v>
      </c>
      <c r="HT38" s="57">
        <v>12082.874465000001</v>
      </c>
      <c r="HU38" s="57">
        <v>12250.661045999999</v>
      </c>
      <c r="HV38" s="59">
        <f>'[2]Table 1 revised liab RBV'!BC$17</f>
        <v>12338.597168</v>
      </c>
      <c r="HW38" s="59">
        <f>'[2]Table 1 revised liab RBV'!BD$17</f>
        <v>11491.102188999999</v>
      </c>
    </row>
    <row r="39" spans="1:231" x14ac:dyDescent="0.25">
      <c r="A39" s="70" t="s">
        <v>255</v>
      </c>
      <c r="B39" s="49" t="s">
        <v>221</v>
      </c>
      <c r="C39" s="70" t="s">
        <v>255</v>
      </c>
      <c r="D39" s="20"/>
      <c r="E39" s="92"/>
      <c r="F39" s="92"/>
      <c r="G39" s="92"/>
      <c r="H39" s="92"/>
      <c r="I39" s="85"/>
      <c r="J39" s="80"/>
      <c r="K39" s="80"/>
      <c r="L39" s="20"/>
      <c r="M39" s="20"/>
      <c r="N39" s="20"/>
      <c r="O39" s="80"/>
      <c r="P39" s="20"/>
      <c r="Q39" s="20"/>
      <c r="R39" s="20"/>
      <c r="S39" s="22"/>
      <c r="T39" s="20"/>
      <c r="U39" s="20"/>
      <c r="V39" s="80"/>
      <c r="W39" s="80"/>
      <c r="X39" s="20"/>
      <c r="Y39" s="20"/>
      <c r="Z39" s="80"/>
      <c r="AA39" s="80"/>
      <c r="AB39" s="20"/>
      <c r="AC39" s="22"/>
      <c r="AD39" s="20"/>
      <c r="AE39" s="20"/>
      <c r="AF39" s="20"/>
      <c r="AG39" s="20"/>
      <c r="AH39" s="20"/>
      <c r="AI39" s="20"/>
      <c r="AJ39" s="20"/>
      <c r="AK39" s="20"/>
      <c r="AL39" s="20"/>
      <c r="AM39" s="22"/>
      <c r="AN39" s="20"/>
      <c r="AO39" s="20"/>
      <c r="AP39" s="20"/>
      <c r="AQ39" s="20"/>
      <c r="AR39" s="20"/>
      <c r="AS39" s="20"/>
      <c r="AT39" s="20"/>
      <c r="AU39" s="20"/>
      <c r="AV39" s="20"/>
      <c r="AW39" s="22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M39" s="82"/>
      <c r="DN39" s="96"/>
      <c r="EV39" s="64"/>
      <c r="EY39" s="1"/>
      <c r="EZ39" s="1"/>
      <c r="FA39" s="1"/>
      <c r="FB39" s="1"/>
      <c r="FC39" s="1"/>
      <c r="FD39" s="65"/>
      <c r="GB39" s="57"/>
      <c r="GC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9"/>
      <c r="HW39" s="59"/>
    </row>
    <row r="40" spans="1:231" x14ac:dyDescent="0.25">
      <c r="A40" s="70" t="s">
        <v>256</v>
      </c>
      <c r="B40" s="48" t="s">
        <v>222</v>
      </c>
      <c r="C40" s="70" t="s">
        <v>256</v>
      </c>
      <c r="D40" s="20">
        <v>200.72877299999999</v>
      </c>
      <c r="E40" s="20">
        <v>224.726743</v>
      </c>
      <c r="F40" s="20">
        <v>223.69807599999999</v>
      </c>
      <c r="G40" s="20">
        <v>221.14413200000001</v>
      </c>
      <c r="H40" s="20">
        <v>196.89051799999999</v>
      </c>
      <c r="I40" s="20">
        <v>215.24652800000001</v>
      </c>
      <c r="J40" s="20">
        <v>335.008194</v>
      </c>
      <c r="K40" s="20">
        <v>253.29245800000001</v>
      </c>
      <c r="L40" s="20">
        <v>247.47949</v>
      </c>
      <c r="M40" s="20">
        <v>244.896265</v>
      </c>
      <c r="N40" s="20">
        <v>242.886674</v>
      </c>
      <c r="O40" s="20">
        <v>245.013687</v>
      </c>
      <c r="P40" s="20">
        <v>240.67059499999999</v>
      </c>
      <c r="Q40" s="20">
        <v>258.78268700000001</v>
      </c>
      <c r="R40" s="20">
        <v>248.213382</v>
      </c>
      <c r="S40" s="20">
        <v>215.77874800000001</v>
      </c>
      <c r="T40" s="20">
        <v>265.06450999999998</v>
      </c>
      <c r="U40" s="20">
        <v>265.49126699999999</v>
      </c>
      <c r="V40" s="20">
        <v>258.90925600000003</v>
      </c>
      <c r="W40" s="20">
        <v>217.068243</v>
      </c>
      <c r="X40" s="20">
        <v>216.995374</v>
      </c>
      <c r="Y40" s="20">
        <v>249.319028</v>
      </c>
      <c r="Z40" s="20">
        <v>236.66677899999999</v>
      </c>
      <c r="AA40" s="20">
        <v>231.08986100000001</v>
      </c>
      <c r="AB40" s="20">
        <v>290.79023699999999</v>
      </c>
      <c r="AC40" s="20">
        <v>285.39359400000001</v>
      </c>
      <c r="AD40" s="20">
        <v>268.11779999999999</v>
      </c>
      <c r="AE40" s="20">
        <v>262.66499099999999</v>
      </c>
      <c r="AF40" s="20">
        <v>262.259434</v>
      </c>
      <c r="AG40" s="20">
        <v>223.40831</v>
      </c>
      <c r="AH40" s="20">
        <v>289.76327199999997</v>
      </c>
      <c r="AI40" s="20">
        <v>276.73582599999997</v>
      </c>
      <c r="AJ40" s="20">
        <v>350.92643299999997</v>
      </c>
      <c r="AK40" s="20">
        <v>290.65333800000002</v>
      </c>
      <c r="AL40" s="20">
        <v>271.07760300000001</v>
      </c>
      <c r="AM40" s="20">
        <v>316.756415</v>
      </c>
      <c r="AN40" s="20">
        <v>251.08723599999999</v>
      </c>
      <c r="AO40" s="20">
        <v>282.77824099999998</v>
      </c>
      <c r="AP40" s="20">
        <v>275.863495</v>
      </c>
      <c r="AQ40" s="20">
        <v>1179.9494970000001</v>
      </c>
      <c r="AR40" s="20">
        <v>1166.5883980000001</v>
      </c>
      <c r="AS40" s="20">
        <v>362.74246499999998</v>
      </c>
      <c r="AT40" s="20">
        <v>359.20914800000003</v>
      </c>
      <c r="AU40" s="20">
        <v>704.83727599999997</v>
      </c>
      <c r="AV40" s="20">
        <v>611.79650900000001</v>
      </c>
      <c r="AW40" s="20">
        <v>201.917081</v>
      </c>
      <c r="AX40" s="20">
        <v>191.693018</v>
      </c>
      <c r="AY40" s="20">
        <v>164.81460000000001</v>
      </c>
      <c r="AZ40" s="20">
        <v>163.74639300000001</v>
      </c>
      <c r="BA40" s="20">
        <v>163.542642</v>
      </c>
      <c r="BB40" s="20">
        <v>163.43418199999999</v>
      </c>
      <c r="BC40" s="20">
        <v>162.61139600000001</v>
      </c>
      <c r="BD40" s="20">
        <v>162.399856</v>
      </c>
      <c r="BE40" s="20">
        <v>627.49753599999997</v>
      </c>
      <c r="BF40" s="20">
        <v>625.30644199999995</v>
      </c>
      <c r="BG40" s="20">
        <v>589.78969500000005</v>
      </c>
      <c r="BH40" s="20">
        <v>3409.3353179999999</v>
      </c>
      <c r="BI40" s="20">
        <v>3366.9022490000002</v>
      </c>
      <c r="BJ40" s="20">
        <v>3367.9527389999998</v>
      </c>
      <c r="BK40" s="20">
        <v>2954.6500190000002</v>
      </c>
      <c r="BL40" s="20">
        <v>2871.7897010000002</v>
      </c>
      <c r="BM40" s="20">
        <v>2873.4645369999998</v>
      </c>
      <c r="BN40" s="20">
        <v>2706.1773189999999</v>
      </c>
      <c r="BO40" s="20">
        <v>2705.9922919999999</v>
      </c>
      <c r="BP40" s="20">
        <v>2706.260174</v>
      </c>
      <c r="BQ40" s="20">
        <v>2813.1650949999998</v>
      </c>
      <c r="BR40" s="20">
        <v>2805.0320270000002</v>
      </c>
      <c r="BS40" s="20">
        <v>2891.7928440000001</v>
      </c>
      <c r="BT40" s="20">
        <v>2715.019828</v>
      </c>
      <c r="BU40" s="20">
        <v>2714.508429</v>
      </c>
      <c r="BV40" s="20">
        <v>2715.1487910000001</v>
      </c>
      <c r="BW40" s="20">
        <v>2714.0648169999999</v>
      </c>
      <c r="BX40" s="20">
        <v>2709.1449950000001</v>
      </c>
      <c r="BY40" s="20">
        <v>2501.3130219999998</v>
      </c>
      <c r="BZ40" s="20">
        <v>2508.6123360000001</v>
      </c>
      <c r="CA40" s="20">
        <v>2474.5996300000002</v>
      </c>
      <c r="CB40" s="20">
        <v>2474.2249080000001</v>
      </c>
      <c r="CC40" s="20">
        <v>2471.0607450000002</v>
      </c>
      <c r="CD40" s="20">
        <v>2467.407451</v>
      </c>
      <c r="CE40" s="20">
        <v>2470.5606400000001</v>
      </c>
      <c r="CF40" s="20">
        <v>2547.7349840000002</v>
      </c>
      <c r="CG40" s="20">
        <v>2471.9905869999998</v>
      </c>
      <c r="CH40" s="20">
        <v>2509.3056969999998</v>
      </c>
      <c r="CI40" s="20">
        <v>2477.448175</v>
      </c>
      <c r="CJ40" s="20">
        <v>2434.2899729999999</v>
      </c>
      <c r="CK40" s="20">
        <v>2407.5388090000001</v>
      </c>
      <c r="CL40" s="20">
        <v>2436.8489719999998</v>
      </c>
      <c r="CM40" s="20">
        <v>2438.415888</v>
      </c>
      <c r="CN40" s="20">
        <v>2501.6829360000002</v>
      </c>
      <c r="CO40" s="20">
        <v>2457.7397449999999</v>
      </c>
      <c r="CP40" s="20">
        <v>2407.7781089999999</v>
      </c>
      <c r="CQ40" s="20">
        <v>2439.5069020000001</v>
      </c>
      <c r="CR40" s="20">
        <v>2438.8386089999999</v>
      </c>
      <c r="CS40" s="20">
        <v>2440.6330499999999</v>
      </c>
      <c r="CT40" s="20">
        <v>2423.0487210000001</v>
      </c>
      <c r="CU40" s="20">
        <v>2421.0603209999999</v>
      </c>
      <c r="CV40" s="20">
        <v>2404.5031100000001</v>
      </c>
      <c r="CW40" s="20">
        <v>2414.1177640000001</v>
      </c>
      <c r="CX40" s="20">
        <v>2368.7098500000002</v>
      </c>
      <c r="CY40" s="20">
        <v>2386.5326839999998</v>
      </c>
      <c r="CZ40" s="20">
        <v>2456.8460319999999</v>
      </c>
      <c r="DA40" s="20">
        <v>2542.7091460000001</v>
      </c>
      <c r="DB40" s="20">
        <v>2542.566644</v>
      </c>
      <c r="DC40" s="20">
        <v>2564.8418579999998</v>
      </c>
      <c r="DD40" s="20">
        <v>138.975143</v>
      </c>
      <c r="DE40" s="20">
        <v>184.962648</v>
      </c>
      <c r="DF40" s="20">
        <v>185.17512600000001</v>
      </c>
      <c r="DG40" s="20">
        <v>175.57663700000001</v>
      </c>
      <c r="DH40" s="20">
        <v>175.425848</v>
      </c>
      <c r="DI40" s="20">
        <v>173.60790299999999</v>
      </c>
      <c r="DJ40" s="20">
        <v>228.24777900000001</v>
      </c>
      <c r="DK40" s="20">
        <v>223.56658999999999</v>
      </c>
      <c r="DL40" s="20">
        <v>216.18047999999999</v>
      </c>
      <c r="DM40" s="20">
        <v>312.11432000000002</v>
      </c>
      <c r="DN40" s="20">
        <v>285.81270699999999</v>
      </c>
      <c r="DO40" s="20">
        <v>279.75842999999998</v>
      </c>
      <c r="DP40" s="20">
        <v>280.20589100000001</v>
      </c>
      <c r="DQ40" s="20">
        <v>266.20055300000001</v>
      </c>
      <c r="DR40" s="20">
        <v>137.99095600000001</v>
      </c>
      <c r="DS40" s="20">
        <v>138.01671999999999</v>
      </c>
      <c r="DT40" s="20">
        <v>133.297541</v>
      </c>
      <c r="DU40" s="20">
        <v>133.29250200000001</v>
      </c>
      <c r="DV40" s="20">
        <v>135.154122</v>
      </c>
      <c r="DW40" s="20">
        <v>133.499743</v>
      </c>
      <c r="DX40" s="20">
        <v>131.89237199999999</v>
      </c>
      <c r="DY40" s="20">
        <v>2706.5609570000001</v>
      </c>
      <c r="DZ40" s="20">
        <v>2777.7908699999998</v>
      </c>
      <c r="EA40" s="20">
        <v>2802.6062200000001</v>
      </c>
      <c r="EB40" s="20">
        <v>2830.4044050000002</v>
      </c>
      <c r="EC40" s="20">
        <v>2806.2919499999998</v>
      </c>
      <c r="ED40" s="20">
        <v>2800.0849370000001</v>
      </c>
      <c r="EE40" s="20">
        <v>2740.1986999999999</v>
      </c>
      <c r="EF40" s="20">
        <v>2786.2562069999999</v>
      </c>
      <c r="EG40" s="20">
        <v>2767.7204179999999</v>
      </c>
      <c r="EH40" s="20">
        <v>2699.457273</v>
      </c>
      <c r="EI40" s="20">
        <v>2717.9894490000001</v>
      </c>
      <c r="EJ40" s="20">
        <v>2778.3043929999999</v>
      </c>
      <c r="EK40" s="20">
        <v>2733.0088599999999</v>
      </c>
      <c r="EL40" s="20">
        <v>2712.045228</v>
      </c>
      <c r="EM40" s="20">
        <v>2727.764975</v>
      </c>
      <c r="EN40" s="20">
        <v>2726.5067730000001</v>
      </c>
      <c r="EO40" s="20">
        <v>2681.601694</v>
      </c>
      <c r="EP40" s="20">
        <v>2674.6252500000001</v>
      </c>
      <c r="EQ40" s="20">
        <v>2711.0468270000001</v>
      </c>
      <c r="ER40" s="20">
        <v>2666.244968</v>
      </c>
      <c r="ES40" s="20">
        <v>2645.621533</v>
      </c>
      <c r="ET40" s="20">
        <v>2668.6389650000001</v>
      </c>
      <c r="EU40" s="20">
        <v>2718.6406120000001</v>
      </c>
      <c r="EV40" s="20">
        <v>2727.134791</v>
      </c>
      <c r="EW40" s="20">
        <v>2697.9636890000002</v>
      </c>
      <c r="EX40" s="20">
        <v>2666.2648370000002</v>
      </c>
      <c r="EY40" s="20">
        <v>2705.642503</v>
      </c>
      <c r="EZ40" s="20">
        <v>2708.7058430000002</v>
      </c>
      <c r="FA40" s="20">
        <v>2738.3007510000002</v>
      </c>
      <c r="FB40" s="20">
        <v>2770.647046</v>
      </c>
      <c r="FC40" s="20">
        <v>2743.7796990000002</v>
      </c>
      <c r="FD40" s="20">
        <v>2743</v>
      </c>
      <c r="FE40" s="20">
        <v>2785.6</v>
      </c>
      <c r="FF40" s="20">
        <v>2814.9</v>
      </c>
      <c r="FG40" s="20">
        <v>2816.1</v>
      </c>
      <c r="FH40" s="20">
        <v>2816.1026820000002</v>
      </c>
      <c r="FI40" s="20">
        <v>2795.8926379999998</v>
      </c>
      <c r="FJ40" s="20">
        <v>2786.1057580000002</v>
      </c>
      <c r="FK40" s="20">
        <v>2808.9896789999998</v>
      </c>
      <c r="FL40" s="59">
        <v>2646.2276350000002</v>
      </c>
      <c r="FM40" s="59">
        <v>2640.1782109999999</v>
      </c>
      <c r="FN40" s="59">
        <v>2599.2749140000001</v>
      </c>
      <c r="FO40" s="59">
        <v>2549.3201199999999</v>
      </c>
      <c r="FP40" s="59">
        <v>2471.0351099999998</v>
      </c>
      <c r="FQ40" s="59">
        <v>2484.2827349999998</v>
      </c>
      <c r="FR40" s="59">
        <v>2317.8707079999999</v>
      </c>
      <c r="FS40" s="59">
        <v>2320.4990910000001</v>
      </c>
      <c r="FT40" s="59">
        <v>2337.3639870000002</v>
      </c>
      <c r="FU40" s="59">
        <v>2169.0497599999999</v>
      </c>
      <c r="FV40" s="59">
        <v>2173.0151430000001</v>
      </c>
      <c r="FW40" s="59">
        <v>2195.480724</v>
      </c>
      <c r="FX40" s="59">
        <v>2017.1287110000001</v>
      </c>
      <c r="FY40" s="59">
        <v>2012.5567490000001</v>
      </c>
      <c r="FZ40" s="59">
        <f>FZ41</f>
        <v>2020.513696</v>
      </c>
      <c r="GA40" s="59">
        <v>1826.095892</v>
      </c>
      <c r="GB40" s="57">
        <v>1859.5909799999999</v>
      </c>
      <c r="GC40" s="57">
        <v>1864.449664</v>
      </c>
      <c r="GD40" s="57">
        <f>GD41</f>
        <v>1749.2042280000001</v>
      </c>
      <c r="GE40" s="57">
        <f>GE41</f>
        <v>1754.999881</v>
      </c>
      <c r="GF40" s="57">
        <f>GF41</f>
        <v>1748.202108</v>
      </c>
      <c r="GG40" s="57">
        <v>1445.897669</v>
      </c>
      <c r="GH40" s="57">
        <v>1471.5344319999999</v>
      </c>
      <c r="GI40" s="57">
        <v>1383.602335</v>
      </c>
      <c r="GJ40" s="57">
        <v>1397.4771840000001</v>
      </c>
      <c r="GK40" s="57">
        <v>1404.793291</v>
      </c>
      <c r="GL40" s="57">
        <v>1383.7668960000001</v>
      </c>
      <c r="GM40" s="57">
        <v>1246.957699</v>
      </c>
      <c r="GN40" s="57">
        <v>1244.9688000000001</v>
      </c>
      <c r="GO40" s="57">
        <v>1232.407627</v>
      </c>
      <c r="GP40" s="57">
        <v>1242.8392060000001</v>
      </c>
      <c r="GQ40" s="57">
        <v>1239.1483109999999</v>
      </c>
      <c r="GR40" s="57">
        <v>1704.182632</v>
      </c>
      <c r="GS40" s="57">
        <v>1588.1541990000001</v>
      </c>
      <c r="GT40" s="57">
        <v>1593.5316069999999</v>
      </c>
      <c r="GU40" s="57">
        <v>1593.5734990000001</v>
      </c>
      <c r="GV40" s="57">
        <v>1594.7385360000001</v>
      </c>
      <c r="GW40" s="57">
        <v>1572.5023759999999</v>
      </c>
      <c r="GX40" s="57">
        <v>1615.8824239999999</v>
      </c>
      <c r="GY40" s="57">
        <v>1468.6629780000001</v>
      </c>
      <c r="GZ40" s="57">
        <v>1490.139549</v>
      </c>
      <c r="HA40" s="57">
        <v>1478.3082460000001</v>
      </c>
      <c r="HB40" s="57">
        <v>1454.3603310000001</v>
      </c>
      <c r="HC40" s="57">
        <v>1461.2093150000001</v>
      </c>
      <c r="HD40" s="57">
        <v>1460.698461</v>
      </c>
      <c r="HE40" s="57">
        <v>1346.2933700000001</v>
      </c>
      <c r="HF40" s="57">
        <v>1335.7295939999999</v>
      </c>
      <c r="HG40" s="57">
        <v>1385.7078939999999</v>
      </c>
      <c r="HH40" s="57">
        <v>1399.4664419999999</v>
      </c>
      <c r="HI40" s="57">
        <v>1406.151259</v>
      </c>
      <c r="HJ40" s="57">
        <v>1395.5237139999999</v>
      </c>
      <c r="HK40" s="57">
        <v>1274.227476</v>
      </c>
      <c r="HL40" s="57">
        <v>1267.104497</v>
      </c>
      <c r="HM40" s="57">
        <v>1275.5604559999999</v>
      </c>
      <c r="HN40" s="57">
        <v>1358.6210040000001</v>
      </c>
      <c r="HO40" s="57">
        <v>1364.8336380000001</v>
      </c>
      <c r="HP40" s="57">
        <v>1363.275071</v>
      </c>
      <c r="HQ40" s="57">
        <v>1199.1953759999999</v>
      </c>
      <c r="HR40" s="57">
        <v>1198.60707</v>
      </c>
      <c r="HS40" s="57">
        <v>1506.0396149999999</v>
      </c>
      <c r="HT40" s="57">
        <v>1501.457345</v>
      </c>
      <c r="HU40" s="57">
        <v>1501.9130929999999</v>
      </c>
      <c r="HV40" s="142">
        <f t="shared" ref="HU40:HW40" si="20">HV41</f>
        <v>1497.0893699999999</v>
      </c>
      <c r="HW40" s="142">
        <f t="shared" si="20"/>
        <v>1364.5962079999999</v>
      </c>
    </row>
    <row r="41" spans="1:231" x14ac:dyDescent="0.25">
      <c r="A41" s="70" t="s">
        <v>257</v>
      </c>
      <c r="B41" s="49" t="s">
        <v>220</v>
      </c>
      <c r="C41" s="70" t="s">
        <v>257</v>
      </c>
      <c r="D41" s="20">
        <v>200.72877299999999</v>
      </c>
      <c r="E41" s="92">
        <v>224.726743</v>
      </c>
      <c r="F41" s="92">
        <v>223.69807599999999</v>
      </c>
      <c r="G41" s="92">
        <v>221.14413200000001</v>
      </c>
      <c r="H41" s="92">
        <v>196.89051799999999</v>
      </c>
      <c r="I41" s="85">
        <v>215.24652800000001</v>
      </c>
      <c r="J41" s="80">
        <v>335.008194</v>
      </c>
      <c r="K41" s="80">
        <v>253.29245800000001</v>
      </c>
      <c r="L41" s="20">
        <v>247.47949</v>
      </c>
      <c r="M41" s="20">
        <v>244.896265</v>
      </c>
      <c r="N41" s="20">
        <v>242.886674</v>
      </c>
      <c r="O41" s="80">
        <v>245.013687</v>
      </c>
      <c r="P41" s="20">
        <v>240.67059499999999</v>
      </c>
      <c r="Q41" s="20">
        <v>258.78268700000001</v>
      </c>
      <c r="R41" s="20">
        <v>248.213382</v>
      </c>
      <c r="S41" s="22">
        <v>215.77874800000001</v>
      </c>
      <c r="T41" s="20">
        <v>265.06450999999998</v>
      </c>
      <c r="U41" s="20">
        <v>265.49126699999999</v>
      </c>
      <c r="V41" s="80">
        <v>258.90925600000003</v>
      </c>
      <c r="W41" s="80">
        <v>217.068243</v>
      </c>
      <c r="X41" s="20">
        <v>216.995374</v>
      </c>
      <c r="Y41" s="20">
        <v>249.319028</v>
      </c>
      <c r="Z41" s="80">
        <v>236.66677899999999</v>
      </c>
      <c r="AA41" s="80">
        <v>231.08986100000001</v>
      </c>
      <c r="AB41" s="20">
        <v>290.79023699999999</v>
      </c>
      <c r="AC41" s="22">
        <v>285.39359400000001</v>
      </c>
      <c r="AD41" s="20">
        <v>268.11779999999999</v>
      </c>
      <c r="AE41" s="20">
        <v>262.66499099999999</v>
      </c>
      <c r="AF41" s="20">
        <v>262.259434</v>
      </c>
      <c r="AG41" s="20">
        <v>223.40831</v>
      </c>
      <c r="AH41" s="20">
        <v>289.76327199999997</v>
      </c>
      <c r="AI41" s="20">
        <v>276.73582599999997</v>
      </c>
      <c r="AJ41" s="20">
        <v>350.92643299999997</v>
      </c>
      <c r="AK41" s="20">
        <v>290.65333800000002</v>
      </c>
      <c r="AL41" s="20">
        <v>271.07760300000001</v>
      </c>
      <c r="AM41" s="22">
        <v>316.756415</v>
      </c>
      <c r="AN41" s="20">
        <v>251.08723599999999</v>
      </c>
      <c r="AO41" s="20">
        <v>282.77824099999998</v>
      </c>
      <c r="AP41" s="20">
        <v>275.863495</v>
      </c>
      <c r="AQ41" s="20">
        <v>1179.9494970000001</v>
      </c>
      <c r="AR41" s="20">
        <v>1166.5883980000001</v>
      </c>
      <c r="AS41" s="20">
        <v>362.74246499999998</v>
      </c>
      <c r="AT41" s="20">
        <v>359.20914800000003</v>
      </c>
      <c r="AU41" s="20">
        <v>704.83727599999997</v>
      </c>
      <c r="AV41" s="20">
        <v>611.79650900000001</v>
      </c>
      <c r="AW41" s="22">
        <v>201.917081</v>
      </c>
      <c r="AX41" s="20">
        <v>191.693018</v>
      </c>
      <c r="AY41" s="20">
        <v>164.81460000000001</v>
      </c>
      <c r="AZ41" s="20">
        <v>163.74639300000001</v>
      </c>
      <c r="BA41" s="20">
        <v>163.542642</v>
      </c>
      <c r="BB41" s="20">
        <v>163.43418199999999</v>
      </c>
      <c r="BC41" s="20">
        <v>162.61139600000001</v>
      </c>
      <c r="BD41" s="20">
        <v>162.399856</v>
      </c>
      <c r="BE41" s="20">
        <v>627.49753599999997</v>
      </c>
      <c r="BF41" s="20">
        <v>625.30644199999995</v>
      </c>
      <c r="BG41" s="20">
        <v>589.78969500000005</v>
      </c>
      <c r="BH41" s="20">
        <v>3409.3353179999999</v>
      </c>
      <c r="BI41" s="20">
        <v>3366.9022490000002</v>
      </c>
      <c r="BJ41" s="20">
        <v>3367.9527389999998</v>
      </c>
      <c r="BK41" s="20">
        <v>2954.6500190000002</v>
      </c>
      <c r="BL41" s="20">
        <v>2871.7897010000002</v>
      </c>
      <c r="BM41" s="20">
        <v>2873.4645369999998</v>
      </c>
      <c r="BN41" s="22">
        <v>2706.1773189999999</v>
      </c>
      <c r="BO41" s="22">
        <v>2705.9922919999999</v>
      </c>
      <c r="BP41" s="22">
        <v>2706.260174</v>
      </c>
      <c r="BQ41" s="22">
        <v>2813.1650949999998</v>
      </c>
      <c r="BR41" s="22">
        <v>2805.0320270000002</v>
      </c>
      <c r="BS41" s="22">
        <v>2891.7928440000001</v>
      </c>
      <c r="BT41" s="20">
        <v>2715.019828</v>
      </c>
      <c r="BU41" s="20">
        <v>2714.508429</v>
      </c>
      <c r="BV41" s="20">
        <v>2715.1487910000001</v>
      </c>
      <c r="BW41" s="20">
        <v>2714.0648169999999</v>
      </c>
      <c r="BX41" s="20">
        <v>2709.1449950000001</v>
      </c>
      <c r="BY41" s="20">
        <v>2501.3130219999998</v>
      </c>
      <c r="BZ41" s="20">
        <v>2508.6123360000001</v>
      </c>
      <c r="CA41" s="20">
        <v>2474.5996300000002</v>
      </c>
      <c r="CB41" s="20">
        <v>2474.2249080000001</v>
      </c>
      <c r="CC41" s="20">
        <v>2471.0607450000002</v>
      </c>
      <c r="CD41" s="20">
        <v>2467.407451</v>
      </c>
      <c r="CE41" s="20">
        <v>2470.5606400000001</v>
      </c>
      <c r="CF41" s="20">
        <v>2547.7349840000002</v>
      </c>
      <c r="CG41" s="20">
        <v>2471.9905869999998</v>
      </c>
      <c r="CH41" s="20">
        <v>2509.3056969999998</v>
      </c>
      <c r="CI41" s="20">
        <v>2477.448175</v>
      </c>
      <c r="CJ41" s="20">
        <v>2434.2899729999999</v>
      </c>
      <c r="CK41" s="20">
        <v>2407.5388090000001</v>
      </c>
      <c r="CL41" s="20">
        <v>2436.8489719999998</v>
      </c>
      <c r="CM41" s="20">
        <v>2438.415888</v>
      </c>
      <c r="CN41" s="20">
        <v>2501.6829360000002</v>
      </c>
      <c r="CO41" s="20">
        <v>2457.7397449999999</v>
      </c>
      <c r="CP41" s="20">
        <v>2407.7781089999999</v>
      </c>
      <c r="CQ41" s="20">
        <v>2439.5069020000001</v>
      </c>
      <c r="CR41" s="20">
        <v>2438.8386089999999</v>
      </c>
      <c r="CS41" s="20">
        <v>2440.6330499999999</v>
      </c>
      <c r="CT41" s="20">
        <v>2423.0487210000001</v>
      </c>
      <c r="CU41" s="20">
        <v>2421.0603209999999</v>
      </c>
      <c r="CV41" s="20">
        <v>2404.5031100000001</v>
      </c>
      <c r="CW41" s="20">
        <v>2414.1177640000001</v>
      </c>
      <c r="CX41" s="20">
        <v>2368.7098500000002</v>
      </c>
      <c r="CY41" s="20">
        <v>2386.5326839999998</v>
      </c>
      <c r="CZ41" s="20">
        <v>2456.8460319999999</v>
      </c>
      <c r="DA41" s="20">
        <v>2542.7091460000001</v>
      </c>
      <c r="DB41" s="20">
        <v>2542.566644</v>
      </c>
      <c r="DC41" s="20">
        <v>2564.8418579999998</v>
      </c>
      <c r="DD41" s="20">
        <v>138.975143</v>
      </c>
      <c r="DE41" s="20">
        <v>184.962648</v>
      </c>
      <c r="DF41" s="20">
        <v>185.17512600000001</v>
      </c>
      <c r="DG41" s="20">
        <v>175.57663700000001</v>
      </c>
      <c r="DH41" s="20">
        <v>175.425848</v>
      </c>
      <c r="DI41" s="20">
        <v>173.60790299999999</v>
      </c>
      <c r="DJ41" s="20">
        <v>228.24777900000001</v>
      </c>
      <c r="DK41" s="20">
        <v>223.56658999999999</v>
      </c>
      <c r="DL41" s="20">
        <v>216.18047999999999</v>
      </c>
      <c r="DM41" s="80">
        <v>312.11432000000002</v>
      </c>
      <c r="DN41" s="96">
        <v>285.81270699999999</v>
      </c>
      <c r="DO41" s="20">
        <v>279.75842999999998</v>
      </c>
      <c r="DP41" s="20">
        <v>280.20589100000001</v>
      </c>
      <c r="DQ41" s="20">
        <v>266.20055300000001</v>
      </c>
      <c r="DR41" s="21">
        <v>137.99095600000001</v>
      </c>
      <c r="DS41" s="22">
        <v>138.01671999999999</v>
      </c>
      <c r="DT41" s="21">
        <v>133.297541</v>
      </c>
      <c r="DU41" s="21">
        <v>133.29250200000001</v>
      </c>
      <c r="DV41" s="21">
        <v>135.154122</v>
      </c>
      <c r="DW41" s="21">
        <v>133.499743</v>
      </c>
      <c r="DX41" s="20">
        <v>131.89237199999999</v>
      </c>
      <c r="DY41" s="20">
        <v>2706.5609570000001</v>
      </c>
      <c r="DZ41" s="20">
        <v>2777.7908699999998</v>
      </c>
      <c r="EA41" s="20">
        <v>2802.6062200000001</v>
      </c>
      <c r="EB41" s="20">
        <v>2830.4044050000002</v>
      </c>
      <c r="EC41" s="20">
        <v>2806.2919499999998</v>
      </c>
      <c r="ED41" s="20">
        <v>2800.0849370000001</v>
      </c>
      <c r="EE41" s="20">
        <v>2740.1986999999999</v>
      </c>
      <c r="EF41" s="20">
        <v>2786.2562069999999</v>
      </c>
      <c r="EG41" s="20">
        <v>2767.7204179999999</v>
      </c>
      <c r="EH41" s="20">
        <v>2699.457273</v>
      </c>
      <c r="EI41" s="20">
        <v>2717.9894490000001</v>
      </c>
      <c r="EJ41" s="20">
        <v>2778.3043929999999</v>
      </c>
      <c r="EK41" s="20">
        <v>2733.0088599999999</v>
      </c>
      <c r="EL41" s="20">
        <v>2712.045228</v>
      </c>
      <c r="EM41" s="20">
        <v>2727.764975</v>
      </c>
      <c r="EN41" s="20">
        <v>2726.5067730000001</v>
      </c>
      <c r="EO41" s="20">
        <v>2681.601694</v>
      </c>
      <c r="EP41" s="20">
        <v>2674.6252500000001</v>
      </c>
      <c r="EQ41" s="20">
        <v>2711.0468270000001</v>
      </c>
      <c r="ER41" s="64">
        <v>2666.244968</v>
      </c>
      <c r="ES41" s="64">
        <v>2645.621533</v>
      </c>
      <c r="ET41" s="64">
        <v>2668.6389650000001</v>
      </c>
      <c r="EU41" s="64">
        <v>2718.6406120000001</v>
      </c>
      <c r="EV41" s="64">
        <v>2727.134791</v>
      </c>
      <c r="EW41" s="64">
        <v>2697.9636890000002</v>
      </c>
      <c r="EX41" s="65">
        <v>2666.2648370000002</v>
      </c>
      <c r="EY41" s="64">
        <v>2705.642503</v>
      </c>
      <c r="EZ41" s="64">
        <v>2708.7058430000002</v>
      </c>
      <c r="FA41" s="65">
        <v>2738.3007510000002</v>
      </c>
      <c r="FB41" s="65">
        <v>2770.647046</v>
      </c>
      <c r="FC41" s="65">
        <v>2743.7796990000002</v>
      </c>
      <c r="FD41" s="65">
        <v>2743</v>
      </c>
      <c r="FE41" s="59">
        <v>2785.6</v>
      </c>
      <c r="FF41" s="59">
        <v>2814.9</v>
      </c>
      <c r="FG41" s="57">
        <v>2816.1</v>
      </c>
      <c r="FH41" s="59">
        <v>2816.1026820000002</v>
      </c>
      <c r="FI41" s="59">
        <v>2795.8926379999998</v>
      </c>
      <c r="FJ41" s="59">
        <v>2786.1057580000002</v>
      </c>
      <c r="FK41" s="59">
        <v>2808.9896789999998</v>
      </c>
      <c r="FL41" s="59">
        <v>2646.2276350000002</v>
      </c>
      <c r="FM41" s="59">
        <v>2640.1782109999999</v>
      </c>
      <c r="FN41" s="59">
        <v>2599.2749140000001</v>
      </c>
      <c r="FO41" s="59">
        <v>2549.3201199999999</v>
      </c>
      <c r="FP41" s="59">
        <v>2471.0351099999998</v>
      </c>
      <c r="FQ41" s="59">
        <v>2484.2827349999998</v>
      </c>
      <c r="FR41" s="59">
        <v>2317.8707079999999</v>
      </c>
      <c r="FS41" s="59">
        <v>2320.4990910000001</v>
      </c>
      <c r="FT41" s="59">
        <v>2337.3639870000002</v>
      </c>
      <c r="FU41" s="59">
        <v>2169.0497599999999</v>
      </c>
      <c r="FV41" s="59">
        <v>2173.0151430000001</v>
      </c>
      <c r="FW41" s="59">
        <v>2195.480724</v>
      </c>
      <c r="FX41" s="59">
        <v>2017.1287110000001</v>
      </c>
      <c r="FY41" s="59">
        <v>2012.5567490000001</v>
      </c>
      <c r="FZ41" s="59">
        <f>'[1]Table 1 revised liab RBV'!$CE$21</f>
        <v>2020.513696</v>
      </c>
      <c r="GA41" s="59">
        <v>1826.095892</v>
      </c>
      <c r="GB41" s="57">
        <v>1859.5909799999999</v>
      </c>
      <c r="GC41" s="57">
        <v>1864.449664</v>
      </c>
      <c r="GD41" s="57">
        <v>1749.2042280000001</v>
      </c>
      <c r="GE41" s="57">
        <v>1754.999881</v>
      </c>
      <c r="GF41" s="57">
        <v>1748.202108</v>
      </c>
      <c r="GG41" s="57">
        <v>1445.897669</v>
      </c>
      <c r="GH41" s="57">
        <v>1471.5344319999999</v>
      </c>
      <c r="GI41" s="57">
        <v>1383.602335</v>
      </c>
      <c r="GJ41" s="57">
        <v>1397.4771840000001</v>
      </c>
      <c r="GK41" s="57">
        <v>1404.793291</v>
      </c>
      <c r="GL41" s="57">
        <v>1383.7668960000001</v>
      </c>
      <c r="GM41" s="57">
        <v>1246.957699</v>
      </c>
      <c r="GN41" s="57">
        <v>1244.9688000000001</v>
      </c>
      <c r="GO41" s="57">
        <v>1232.407627</v>
      </c>
      <c r="GP41" s="57">
        <v>1242.8392060000001</v>
      </c>
      <c r="GQ41" s="57">
        <v>1239.1483109999999</v>
      </c>
      <c r="GR41" s="57">
        <v>1704.182632</v>
      </c>
      <c r="GS41" s="57">
        <v>1588.1541990000001</v>
      </c>
      <c r="GT41" s="57">
        <v>1593.5316069999999</v>
      </c>
      <c r="GU41" s="57">
        <v>1593.5734990000001</v>
      </c>
      <c r="GV41" s="57">
        <v>1594.7385360000001</v>
      </c>
      <c r="GW41" s="57">
        <v>1572.5023759999999</v>
      </c>
      <c r="GX41" s="57">
        <v>1615.8824239999999</v>
      </c>
      <c r="GY41" s="57">
        <v>1468.6629780000001</v>
      </c>
      <c r="GZ41" s="57">
        <v>1490.139549</v>
      </c>
      <c r="HA41" s="57">
        <v>1478.3082460000001</v>
      </c>
      <c r="HB41" s="57">
        <v>1454.3603310000001</v>
      </c>
      <c r="HC41" s="57">
        <v>1461.2093150000001</v>
      </c>
      <c r="HD41" s="57">
        <v>1460.698461</v>
      </c>
      <c r="HE41" s="57">
        <v>1346.2933700000001</v>
      </c>
      <c r="HF41" s="57">
        <v>1335.7295939999999</v>
      </c>
      <c r="HG41" s="57">
        <v>1385.7078939999999</v>
      </c>
      <c r="HH41" s="57">
        <v>1399.4664419999999</v>
      </c>
      <c r="HI41" s="57">
        <v>1406.151259</v>
      </c>
      <c r="HJ41" s="57">
        <v>1395.5237139999999</v>
      </c>
      <c r="HK41" s="57">
        <v>1274.227476</v>
      </c>
      <c r="HL41" s="57">
        <v>1267.104497</v>
      </c>
      <c r="HM41" s="57">
        <v>1275.5604559999999</v>
      </c>
      <c r="HN41" s="57">
        <v>1358.6210040000001</v>
      </c>
      <c r="HO41" s="57">
        <v>1364.8336380000001</v>
      </c>
      <c r="HP41" s="57">
        <v>1363.275071</v>
      </c>
      <c r="HQ41" s="57">
        <v>1199.1953759999999</v>
      </c>
      <c r="HR41" s="57">
        <v>1198.60707</v>
      </c>
      <c r="HS41" s="57">
        <v>1506.0396149999999</v>
      </c>
      <c r="HT41" s="57">
        <v>1501.457345</v>
      </c>
      <c r="HU41" s="57">
        <v>1501.9130929999999</v>
      </c>
      <c r="HV41" s="59">
        <f>'[2]Table 1 revised liab RBV'!BC$21</f>
        <v>1497.0893699999999</v>
      </c>
      <c r="HW41" s="59">
        <f>'[2]Table 1 revised liab RBV'!BD$21</f>
        <v>1364.5962079999999</v>
      </c>
    </row>
    <row r="42" spans="1:231" x14ac:dyDescent="0.25">
      <c r="GB42" s="57"/>
      <c r="GC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9"/>
      <c r="HW42" s="59"/>
    </row>
    <row r="43" spans="1:231" x14ac:dyDescent="0.25">
      <c r="A43" s="70" t="s">
        <v>259</v>
      </c>
      <c r="B43" s="48" t="s">
        <v>202</v>
      </c>
      <c r="C43" s="70" t="s">
        <v>259</v>
      </c>
      <c r="D43" s="20">
        <v>820.09866399999999</v>
      </c>
      <c r="E43" s="92">
        <v>820.54167399999994</v>
      </c>
      <c r="F43" s="92">
        <v>820.48946999999998</v>
      </c>
      <c r="G43" s="92">
        <v>944.41053499999998</v>
      </c>
      <c r="H43" s="92">
        <v>969.31100800000002</v>
      </c>
      <c r="I43" s="85">
        <v>1019.115076</v>
      </c>
      <c r="J43" s="80">
        <v>780.09157200000004</v>
      </c>
      <c r="K43" s="80">
        <v>720.61693000000002</v>
      </c>
      <c r="L43" s="20">
        <v>546.22399199999995</v>
      </c>
      <c r="M43" s="20">
        <v>561.61818900000003</v>
      </c>
      <c r="N43" s="20">
        <v>466.486673</v>
      </c>
      <c r="O43" s="80">
        <v>585.36958900000002</v>
      </c>
      <c r="P43" s="20">
        <v>764.00019299999997</v>
      </c>
      <c r="Q43" s="20">
        <v>773.70156099999997</v>
      </c>
      <c r="R43" s="20">
        <v>704.36092399999995</v>
      </c>
      <c r="S43" s="22">
        <v>704.58554400000003</v>
      </c>
      <c r="T43" s="20">
        <v>779.254009</v>
      </c>
      <c r="U43" s="20">
        <v>982.65369799999996</v>
      </c>
      <c r="V43" s="80">
        <v>1011.3120719999999</v>
      </c>
      <c r="W43" s="80">
        <v>1110.895342</v>
      </c>
      <c r="X43" s="20">
        <v>1268.477805</v>
      </c>
      <c r="Y43" s="20">
        <v>1361.781252</v>
      </c>
      <c r="Z43" s="80">
        <v>1971.7656360000001</v>
      </c>
      <c r="AA43" s="80">
        <v>1785.2960169999999</v>
      </c>
      <c r="AB43" s="20">
        <v>1826.9051059999999</v>
      </c>
      <c r="AC43" s="22">
        <v>1540.8765510000001</v>
      </c>
      <c r="AD43" s="20">
        <v>1112.081267</v>
      </c>
      <c r="AE43" s="20">
        <v>841.33902399999999</v>
      </c>
      <c r="AF43" s="20">
        <v>497.92101500000001</v>
      </c>
      <c r="AG43" s="20">
        <v>1141.0393220000001</v>
      </c>
      <c r="AH43" s="20">
        <v>1341.8151849999999</v>
      </c>
      <c r="AI43" s="20">
        <v>1839.646894</v>
      </c>
      <c r="AJ43" s="20">
        <v>1922.061809</v>
      </c>
      <c r="AK43" s="20">
        <v>1960.886671</v>
      </c>
      <c r="AL43" s="20">
        <v>1912.189437</v>
      </c>
      <c r="AM43" s="22">
        <v>2129.030311</v>
      </c>
      <c r="AN43" s="20">
        <v>2475.9410590000002</v>
      </c>
      <c r="AO43" s="20">
        <v>2358.380294</v>
      </c>
      <c r="AP43" s="20">
        <v>2256.344509</v>
      </c>
      <c r="AQ43" s="20">
        <v>2130.8408829999998</v>
      </c>
      <c r="AR43" s="20">
        <v>2297.5407100000002</v>
      </c>
      <c r="AS43" s="20">
        <v>2359.9108609999998</v>
      </c>
      <c r="AT43" s="20">
        <v>2658.1690140000001</v>
      </c>
      <c r="AU43" s="20">
        <v>2849.401331</v>
      </c>
      <c r="AV43" s="20">
        <v>2855.0477019999998</v>
      </c>
      <c r="AW43" s="22">
        <v>2812.2939540000002</v>
      </c>
      <c r="AX43" s="20">
        <v>3175.7376410000002</v>
      </c>
      <c r="AY43" s="20">
        <v>3007.1596570000002</v>
      </c>
      <c r="AZ43" s="20">
        <v>3197.6098350000002</v>
      </c>
      <c r="BA43" s="20">
        <v>2988.7372559999999</v>
      </c>
      <c r="BB43" s="20">
        <v>3435.7361000000001</v>
      </c>
      <c r="BC43" s="20">
        <v>2814.8371269999998</v>
      </c>
      <c r="BD43" s="20">
        <v>2848.5329200000001</v>
      </c>
      <c r="BE43" s="20">
        <v>3213.6191090000002</v>
      </c>
      <c r="BF43" s="20">
        <v>3144.8647489999998</v>
      </c>
      <c r="BG43" s="20">
        <v>2988.5508530000002</v>
      </c>
      <c r="BH43" s="20">
        <v>2694.4633950000002</v>
      </c>
      <c r="BI43" s="20">
        <v>2678.9435539999999</v>
      </c>
      <c r="BJ43" s="20">
        <v>2674.4777880000001</v>
      </c>
      <c r="BK43" s="20">
        <v>2675.4880039999998</v>
      </c>
      <c r="BL43" s="20">
        <v>3178.5239670000001</v>
      </c>
      <c r="BM43" s="20">
        <v>3647.039276</v>
      </c>
      <c r="BN43" s="22">
        <v>2774.6981730000002</v>
      </c>
      <c r="BO43" s="22">
        <v>2444.5995670000002</v>
      </c>
      <c r="BP43" s="22">
        <v>2581.8241210000001</v>
      </c>
      <c r="BQ43" s="22">
        <v>2787.454956</v>
      </c>
      <c r="BR43" s="22">
        <v>3027.3630600000001</v>
      </c>
      <c r="BS43" s="22">
        <v>2974.244659</v>
      </c>
      <c r="BT43" s="20">
        <v>3507.7891070000001</v>
      </c>
      <c r="BU43" s="20">
        <v>3223.2998560000001</v>
      </c>
      <c r="BV43" s="20">
        <v>2540.2745770000001</v>
      </c>
      <c r="BW43" s="20">
        <v>2397.7858999999999</v>
      </c>
      <c r="BX43" s="20">
        <v>2344.1263210000002</v>
      </c>
      <c r="BY43" s="20">
        <v>2743.7746900000002</v>
      </c>
      <c r="BZ43" s="20">
        <v>2528.5067560000002</v>
      </c>
      <c r="CA43" s="20">
        <v>2594.0014660000002</v>
      </c>
      <c r="CB43" s="20">
        <v>2214.8879059999999</v>
      </c>
      <c r="CC43" s="20">
        <v>2949.171304</v>
      </c>
      <c r="CD43" s="20">
        <v>3071.5055139999999</v>
      </c>
      <c r="CE43" s="20">
        <v>3082.8472019999999</v>
      </c>
      <c r="CF43" s="20">
        <v>2794.4882539999999</v>
      </c>
      <c r="CG43" s="20">
        <v>2567.6482390000001</v>
      </c>
      <c r="CH43" s="20">
        <v>2445.7784489999999</v>
      </c>
      <c r="CI43" s="20">
        <v>2464.6072979999999</v>
      </c>
      <c r="CJ43" s="20">
        <v>2654.3668729999999</v>
      </c>
      <c r="CK43" s="20">
        <v>2595.216085</v>
      </c>
      <c r="CL43" s="20">
        <v>2750.9290919999999</v>
      </c>
      <c r="CM43" s="20">
        <v>2590.1550480000001</v>
      </c>
      <c r="CN43" s="20">
        <v>3063.6327569999999</v>
      </c>
      <c r="CO43" s="20">
        <v>3465.9184140000002</v>
      </c>
      <c r="CP43" s="20">
        <v>3447.3615380000001</v>
      </c>
      <c r="CQ43" s="20">
        <v>2904.5154590000002</v>
      </c>
      <c r="CR43" s="20">
        <v>2173.6384149999999</v>
      </c>
      <c r="CS43" s="20">
        <v>2468.9087180000001</v>
      </c>
      <c r="CT43" s="20">
        <v>2326.2424890000002</v>
      </c>
      <c r="CU43" s="20">
        <v>2503.996498</v>
      </c>
      <c r="CV43" s="20">
        <v>2833.664268</v>
      </c>
      <c r="CW43" s="20">
        <v>2766.6138740000001</v>
      </c>
      <c r="CX43" s="20">
        <v>2464.6266099999998</v>
      </c>
      <c r="CY43" s="20">
        <v>2460.7814859999999</v>
      </c>
      <c r="CZ43" s="20">
        <v>2212.7948970000002</v>
      </c>
      <c r="DA43" s="20">
        <v>2361.3982179999998</v>
      </c>
      <c r="DB43" s="20">
        <v>2396.5162340000002</v>
      </c>
      <c r="DC43" s="20">
        <v>2866.0672260000001</v>
      </c>
      <c r="DD43" s="20">
        <v>1039.045341</v>
      </c>
      <c r="DE43" s="1">
        <v>1039.1899550000001</v>
      </c>
      <c r="DF43" s="1">
        <v>1039.0350510000001</v>
      </c>
      <c r="DG43" s="1">
        <v>627.62142900000003</v>
      </c>
      <c r="DH43" s="20">
        <v>910.44174199999998</v>
      </c>
      <c r="DI43" s="20">
        <v>1567.5103899999999</v>
      </c>
      <c r="DJ43" s="113">
        <v>1291.212704</v>
      </c>
      <c r="DK43" s="20">
        <v>926.40675999999996</v>
      </c>
      <c r="DL43" s="20">
        <v>424.36787700000002</v>
      </c>
      <c r="DM43" s="80">
        <v>310.91776700000003</v>
      </c>
      <c r="DN43" s="96">
        <v>225.754873</v>
      </c>
      <c r="DO43" s="20">
        <v>298.11056300000001</v>
      </c>
      <c r="DP43" s="20">
        <v>411.31787300000002</v>
      </c>
      <c r="DQ43" s="20">
        <v>412.242322</v>
      </c>
      <c r="DR43" s="21">
        <v>377.25175000000002</v>
      </c>
      <c r="DS43" s="20">
        <v>215.73746499999999</v>
      </c>
      <c r="DT43" s="21">
        <v>376.92875900000001</v>
      </c>
      <c r="DU43" s="21">
        <v>437.71436</v>
      </c>
      <c r="DV43" s="21">
        <v>395.77124400000002</v>
      </c>
      <c r="DW43" s="21">
        <v>314.07308499999999</v>
      </c>
      <c r="DX43" s="20">
        <v>378.98756800000001</v>
      </c>
      <c r="DY43" s="20">
        <v>438.79875399999997</v>
      </c>
      <c r="DZ43" s="20">
        <v>368.76898</v>
      </c>
      <c r="EA43" s="20">
        <v>438.74197299999997</v>
      </c>
      <c r="EB43" s="20">
        <v>473.59098499999999</v>
      </c>
      <c r="EC43" s="20">
        <v>458.58213599999999</v>
      </c>
      <c r="ED43" s="20">
        <v>438.609713</v>
      </c>
      <c r="EE43" s="20">
        <v>443.651769</v>
      </c>
      <c r="EF43" s="20">
        <v>343.90464600000001</v>
      </c>
      <c r="EG43" s="20">
        <v>269.024854</v>
      </c>
      <c r="EH43" s="20">
        <v>328.92497400000002</v>
      </c>
      <c r="EI43" s="20">
        <v>458.605298</v>
      </c>
      <c r="EJ43" s="20">
        <v>433.64536199999998</v>
      </c>
      <c r="EK43" s="20">
        <v>375.80329599999999</v>
      </c>
      <c r="EL43" s="20">
        <v>293.93246699999997</v>
      </c>
      <c r="EM43" s="20">
        <v>344.08434799999998</v>
      </c>
      <c r="EN43" s="20">
        <v>553.44559000000004</v>
      </c>
      <c r="EO43" s="20">
        <v>598.19599200000005</v>
      </c>
      <c r="EP43" s="20">
        <v>433.49070399999999</v>
      </c>
      <c r="EQ43" s="20">
        <v>303.94484499999999</v>
      </c>
      <c r="ER43" s="64">
        <v>189.28229300000001</v>
      </c>
      <c r="ES43" s="64">
        <v>359.03383200000002</v>
      </c>
      <c r="ET43" s="64">
        <v>698.25430700000004</v>
      </c>
      <c r="EU43" s="64">
        <v>678.141346</v>
      </c>
      <c r="EV43" s="64">
        <v>857.94788700000004</v>
      </c>
      <c r="EW43" s="64">
        <v>757.97941800000001</v>
      </c>
      <c r="EX43" s="65">
        <v>677.93129199999998</v>
      </c>
      <c r="EY43" s="64">
        <v>1044.4849220000001</v>
      </c>
      <c r="EZ43" s="64">
        <v>1575.816437</v>
      </c>
      <c r="FA43" s="65">
        <v>826.94744200000002</v>
      </c>
      <c r="FB43" s="65">
        <v>1017.459824</v>
      </c>
      <c r="FC43" s="65">
        <v>578.41744900000003</v>
      </c>
      <c r="FD43" s="65">
        <v>777.9</v>
      </c>
      <c r="FE43" s="59">
        <v>897.4</v>
      </c>
      <c r="FF43" s="59">
        <v>757.5</v>
      </c>
      <c r="FG43" s="57">
        <v>1186.9000000000001</v>
      </c>
      <c r="FH43" s="59">
        <v>1695.692728</v>
      </c>
      <c r="FI43" s="59">
        <v>1874.445416</v>
      </c>
      <c r="FJ43" s="59">
        <v>1594.892893</v>
      </c>
      <c r="FK43" s="59">
        <v>1465.7675839999999</v>
      </c>
      <c r="FL43" s="59">
        <v>1446.1710519999999</v>
      </c>
      <c r="FM43" s="59">
        <v>1695.245795</v>
      </c>
      <c r="FN43" s="59">
        <v>1745.10787</v>
      </c>
      <c r="FO43" s="59">
        <v>1368.6374989999999</v>
      </c>
      <c r="FP43" s="59">
        <v>1366.423503</v>
      </c>
      <c r="FQ43" s="59">
        <v>1755.5298539999999</v>
      </c>
      <c r="FR43" s="59">
        <v>2064.5501810000001</v>
      </c>
      <c r="FS43" s="59">
        <v>2273.7345869999999</v>
      </c>
      <c r="FT43" s="59">
        <v>1964.9860200000001</v>
      </c>
      <c r="FU43" s="59">
        <v>1436.2515370000001</v>
      </c>
      <c r="FV43" s="59">
        <v>1417.175156</v>
      </c>
      <c r="FW43" s="59">
        <v>2067.4165240000002</v>
      </c>
      <c r="FX43" s="59">
        <v>1598.2329219999999</v>
      </c>
      <c r="FY43" s="59">
        <v>1898.8838350000001</v>
      </c>
      <c r="FZ43" s="59">
        <f>FZ44+FZ45</f>
        <v>2879.2140239999999</v>
      </c>
      <c r="GA43" s="59">
        <v>2669.261231</v>
      </c>
      <c r="GB43" s="57">
        <v>2929.0118459999999</v>
      </c>
      <c r="GC43" s="57">
        <v>2318.8665820000001</v>
      </c>
      <c r="GD43" s="57">
        <f>GD44+GD45</f>
        <v>2788.6330870000002</v>
      </c>
      <c r="GE43" s="57">
        <f>GE44+GE45</f>
        <v>2478.8746679999999</v>
      </c>
      <c r="GF43" s="57">
        <f>GF44+GF45</f>
        <v>2239.0948760000001</v>
      </c>
      <c r="GG43" s="57">
        <v>2799.1734820000001</v>
      </c>
      <c r="GH43" s="57">
        <v>3458.897551</v>
      </c>
      <c r="GI43" s="57">
        <v>3658.535194</v>
      </c>
      <c r="GJ43" s="57">
        <v>2798.4374640000001</v>
      </c>
      <c r="GK43" s="57">
        <v>3678.0264950000001</v>
      </c>
      <c r="GL43" s="57">
        <v>4117.6181210000004</v>
      </c>
      <c r="GM43" s="57">
        <v>3017.9520269999998</v>
      </c>
      <c r="GN43" s="57">
        <v>3158.0536459999998</v>
      </c>
      <c r="GO43" s="57">
        <v>3418.0815029999999</v>
      </c>
      <c r="GP43" s="57">
        <v>4202.6825520000002</v>
      </c>
      <c r="GQ43" s="57">
        <v>4137.5990410000004</v>
      </c>
      <c r="GR43" s="57">
        <v>3657.7468880000001</v>
      </c>
      <c r="GS43" s="57">
        <v>4512.5231889999995</v>
      </c>
      <c r="GT43" s="57">
        <v>3044.1209819999999</v>
      </c>
      <c r="GU43" s="57">
        <v>3428.040704</v>
      </c>
      <c r="GV43" s="57">
        <v>4591.9917089999999</v>
      </c>
      <c r="GW43" s="57">
        <v>5466.3252769999999</v>
      </c>
      <c r="GX43" s="57">
        <v>4524.5641750000004</v>
      </c>
      <c r="GY43" s="57">
        <v>2826.6776799999998</v>
      </c>
      <c r="GZ43" s="57">
        <v>4197.2799750000004</v>
      </c>
      <c r="HA43" s="57">
        <v>4926.8335100000004</v>
      </c>
      <c r="HB43" s="57">
        <v>2807.673276</v>
      </c>
      <c r="HC43" s="57">
        <v>4237.4400439999999</v>
      </c>
      <c r="HD43" s="57">
        <v>5227.0503319999998</v>
      </c>
      <c r="HE43" s="57">
        <v>6233.0698499999999</v>
      </c>
      <c r="HF43" s="57">
        <v>6432.7183240000004</v>
      </c>
      <c r="HG43" s="57">
        <v>5783.0161509999998</v>
      </c>
      <c r="HH43" s="57">
        <v>6803.400028</v>
      </c>
      <c r="HI43" s="57">
        <v>4836.4188709999999</v>
      </c>
      <c r="HJ43" s="57">
        <v>4752.5388469999998</v>
      </c>
      <c r="HK43" s="57">
        <v>3493.4117759999999</v>
      </c>
      <c r="HL43" s="57">
        <v>4986.6925259999998</v>
      </c>
      <c r="HM43" s="57">
        <v>4343.1301549999998</v>
      </c>
      <c r="HN43" s="57">
        <v>5196.8208830000003</v>
      </c>
      <c r="HO43" s="57">
        <v>5767.5551340000002</v>
      </c>
      <c r="HP43" s="57">
        <v>6750.6569749999999</v>
      </c>
      <c r="HQ43" s="57">
        <v>8239.5557059999992</v>
      </c>
      <c r="HR43" s="57">
        <v>4966.4508969999997</v>
      </c>
      <c r="HS43" s="57">
        <v>4623.2324589999998</v>
      </c>
      <c r="HT43" s="57">
        <v>5390.0348290000002</v>
      </c>
      <c r="HU43" s="57">
        <v>4363.4520480000001</v>
      </c>
      <c r="HV43" s="142">
        <f t="shared" ref="HU43:HV43" si="21">HV44+HV45</f>
        <v>4501.9539370000002</v>
      </c>
      <c r="HW43" s="142">
        <f t="shared" ref="HW43" si="22">HW44+HW45</f>
        <v>4863.4521999999997</v>
      </c>
    </row>
    <row r="44" spans="1:231" x14ac:dyDescent="0.25">
      <c r="A44" s="70" t="s">
        <v>260</v>
      </c>
      <c r="B44" s="123" t="s">
        <v>269</v>
      </c>
      <c r="C44" s="138" t="s">
        <v>272</v>
      </c>
      <c r="D44" s="20">
        <v>820.09866399999999</v>
      </c>
      <c r="E44" s="92">
        <v>820.54167399999994</v>
      </c>
      <c r="F44" s="92">
        <v>820.48946999999998</v>
      </c>
      <c r="G44" s="92">
        <v>944.41053499999998</v>
      </c>
      <c r="H44" s="92">
        <v>969.31100800000002</v>
      </c>
      <c r="I44" s="85">
        <v>1019.115076</v>
      </c>
      <c r="J44" s="80">
        <v>780.09157200000004</v>
      </c>
      <c r="K44" s="80">
        <v>720.61693000000002</v>
      </c>
      <c r="L44" s="20">
        <v>546.22399199999995</v>
      </c>
      <c r="M44" s="20">
        <v>561.61818900000003</v>
      </c>
      <c r="N44" s="20">
        <v>466.486673</v>
      </c>
      <c r="O44" s="80">
        <v>585.36958900000002</v>
      </c>
      <c r="P44" s="20">
        <v>764.00019299999997</v>
      </c>
      <c r="Q44" s="20">
        <v>773.70156099999997</v>
      </c>
      <c r="R44" s="20">
        <v>704.36092399999995</v>
      </c>
      <c r="S44" s="22">
        <v>704.58554400000003</v>
      </c>
      <c r="T44" s="20">
        <v>779.254009</v>
      </c>
      <c r="U44" s="20">
        <v>982.65369799999996</v>
      </c>
      <c r="V44" s="80">
        <v>1011.3120719999999</v>
      </c>
      <c r="W44" s="80">
        <v>1110.895342</v>
      </c>
      <c r="X44" s="20">
        <v>1268.477805</v>
      </c>
      <c r="Y44" s="20">
        <v>1361.781252</v>
      </c>
      <c r="Z44" s="80">
        <v>1971.7656360000001</v>
      </c>
      <c r="AA44" s="80">
        <v>1785.2960169999999</v>
      </c>
      <c r="AB44" s="20">
        <v>1826.9051059999999</v>
      </c>
      <c r="AC44" s="22">
        <v>1540.8765510000001</v>
      </c>
      <c r="AD44" s="20">
        <v>1112.081267</v>
      </c>
      <c r="AE44" s="20">
        <v>841.33902399999999</v>
      </c>
      <c r="AF44" s="20">
        <v>497.92101500000001</v>
      </c>
      <c r="AG44" s="20">
        <v>1141.0393220000001</v>
      </c>
      <c r="AH44" s="20">
        <v>1341.8151849999999</v>
      </c>
      <c r="AI44" s="20">
        <v>1839.646894</v>
      </c>
      <c r="AJ44" s="20">
        <v>1922.061809</v>
      </c>
      <c r="AK44" s="20">
        <v>1960.886671</v>
      </c>
      <c r="AL44" s="20">
        <v>1912.189437</v>
      </c>
      <c r="AM44" s="22">
        <v>2129.030311</v>
      </c>
      <c r="AN44" s="20">
        <v>2475.9410590000002</v>
      </c>
      <c r="AO44" s="20">
        <v>2358.380294</v>
      </c>
      <c r="AP44" s="20">
        <v>2256.344509</v>
      </c>
      <c r="AQ44" s="20">
        <v>2130.8408829999998</v>
      </c>
      <c r="AR44" s="20">
        <v>2297.5407100000002</v>
      </c>
      <c r="AS44" s="20">
        <v>2359.9108609999998</v>
      </c>
      <c r="AT44" s="20">
        <v>2658.1690140000001</v>
      </c>
      <c r="AU44" s="20">
        <v>2849.401331</v>
      </c>
      <c r="AV44" s="20">
        <v>2855.0477019999998</v>
      </c>
      <c r="AW44" s="22">
        <v>2812.2939540000002</v>
      </c>
      <c r="AX44" s="20">
        <v>3175.7376410000002</v>
      </c>
      <c r="AY44" s="20">
        <v>3007.1596570000002</v>
      </c>
      <c r="AZ44" s="20">
        <v>3197.6098350000002</v>
      </c>
      <c r="BA44" s="20">
        <v>2988.7372559999999</v>
      </c>
      <c r="BB44" s="20">
        <v>3435.7361000000001</v>
      </c>
      <c r="BC44" s="20">
        <v>2814.8371269999998</v>
      </c>
      <c r="BD44" s="20">
        <v>2848.5329200000001</v>
      </c>
      <c r="BE44" s="20">
        <v>3213.6191090000002</v>
      </c>
      <c r="BF44" s="20">
        <v>3144.8647489999998</v>
      </c>
      <c r="BG44" s="20">
        <v>2988.5508530000002</v>
      </c>
      <c r="BH44" s="20">
        <v>2694.4633950000002</v>
      </c>
      <c r="BI44" s="20">
        <v>2678.9435539999999</v>
      </c>
      <c r="BJ44" s="20">
        <v>2674.4777880000001</v>
      </c>
      <c r="BK44" s="20">
        <v>2675.4880039999998</v>
      </c>
      <c r="BL44" s="20">
        <v>3178.5239670000001</v>
      </c>
      <c r="BM44" s="20">
        <v>3647.039276</v>
      </c>
      <c r="BN44" s="22">
        <v>2774.6981730000002</v>
      </c>
      <c r="BO44" s="22">
        <v>2444.5995670000002</v>
      </c>
      <c r="BP44" s="22">
        <v>2581.8241210000001</v>
      </c>
      <c r="BQ44" s="22">
        <v>2787.454956</v>
      </c>
      <c r="BR44" s="22">
        <v>3027.3630600000001</v>
      </c>
      <c r="BS44" s="22">
        <v>2974.244659</v>
      </c>
      <c r="BT44" s="20">
        <v>3507.7891070000001</v>
      </c>
      <c r="BU44" s="20">
        <v>3223.2998560000001</v>
      </c>
      <c r="BV44" s="20">
        <v>2540.2745770000001</v>
      </c>
      <c r="BW44" s="20">
        <v>2397.7858999999999</v>
      </c>
      <c r="BX44" s="20">
        <v>2344.1263210000002</v>
      </c>
      <c r="BY44" s="20">
        <v>2743.7746900000002</v>
      </c>
      <c r="BZ44" s="20">
        <v>2528.5067560000002</v>
      </c>
      <c r="CA44" s="20">
        <v>2594.0014660000002</v>
      </c>
      <c r="CB44" s="20">
        <v>2214.8879059999999</v>
      </c>
      <c r="CC44" s="20">
        <v>2949.171304</v>
      </c>
      <c r="CD44" s="20">
        <v>3071.5055139999999</v>
      </c>
      <c r="CE44" s="20">
        <v>3082.8472019999999</v>
      </c>
      <c r="CF44" s="20">
        <v>2794.4882539999999</v>
      </c>
      <c r="CG44" s="20">
        <v>2567.6482390000001</v>
      </c>
      <c r="CH44" s="20">
        <v>2445.7784489999999</v>
      </c>
      <c r="CI44" s="20">
        <v>2464.6072979999999</v>
      </c>
      <c r="CJ44" s="20">
        <v>2654.3668729999999</v>
      </c>
      <c r="CK44" s="20">
        <v>2595.216085</v>
      </c>
      <c r="CL44" s="20">
        <v>2750.9290919999999</v>
      </c>
      <c r="CM44" s="20">
        <v>2590.1550480000001</v>
      </c>
      <c r="CN44" s="20">
        <v>3063.6327569999999</v>
      </c>
      <c r="CO44" s="20">
        <v>3465.9184140000002</v>
      </c>
      <c r="CP44" s="20">
        <v>3447.3615380000001</v>
      </c>
      <c r="CQ44" s="20">
        <v>2904.5154590000002</v>
      </c>
      <c r="CR44" s="20">
        <v>2173.6384149999999</v>
      </c>
      <c r="CS44" s="20">
        <v>2468.9087180000001</v>
      </c>
      <c r="CT44" s="20">
        <v>2326.2424890000002</v>
      </c>
      <c r="CU44" s="20">
        <v>2503.996498</v>
      </c>
      <c r="CV44" s="20">
        <v>2833.664268</v>
      </c>
      <c r="CW44" s="20">
        <v>2766.6138740000001</v>
      </c>
      <c r="CX44" s="20">
        <v>2464.6266099999998</v>
      </c>
      <c r="CY44" s="20">
        <v>2460.7814859999999</v>
      </c>
      <c r="CZ44" s="20">
        <v>2212.7948970000002</v>
      </c>
      <c r="DA44" s="20">
        <v>2361.3982179999998</v>
      </c>
      <c r="DB44" s="20">
        <v>2396.5162340000002</v>
      </c>
      <c r="DC44" s="20">
        <v>2866.0672260000001</v>
      </c>
      <c r="DD44" s="20">
        <v>1039.045341</v>
      </c>
      <c r="DE44" s="20">
        <v>1039.1899550000001</v>
      </c>
      <c r="DF44" s="20">
        <v>1039.0350510000001</v>
      </c>
      <c r="DG44" s="20">
        <v>627.62142900000003</v>
      </c>
      <c r="DH44" s="20">
        <v>910.44174199999998</v>
      </c>
      <c r="DI44" s="20">
        <v>1567.5103899999999</v>
      </c>
      <c r="DJ44" s="113">
        <v>1291.212704</v>
      </c>
      <c r="DK44" s="20">
        <v>926.40675999999996</v>
      </c>
      <c r="DL44" s="20">
        <v>424.36787700000002</v>
      </c>
      <c r="DM44" s="80">
        <v>310.91776700000003</v>
      </c>
      <c r="DN44" s="96">
        <v>225.754873</v>
      </c>
      <c r="DO44" s="20">
        <v>298.11056300000001</v>
      </c>
      <c r="DP44" s="20">
        <v>411.31787300000002</v>
      </c>
      <c r="DQ44" s="20">
        <v>412.242322</v>
      </c>
      <c r="DR44" s="21">
        <v>377.25175000000002</v>
      </c>
      <c r="DS44" s="20">
        <v>215.73746499999999</v>
      </c>
      <c r="DT44" s="21">
        <v>376.92875900000001</v>
      </c>
      <c r="DU44" s="21">
        <v>437.71436</v>
      </c>
      <c r="DV44" s="21">
        <v>395.77124400000002</v>
      </c>
      <c r="DW44" s="21">
        <v>314.07308499999999</v>
      </c>
      <c r="DX44" s="20">
        <v>378.98756800000001</v>
      </c>
      <c r="DY44" s="20">
        <v>438.79875399999997</v>
      </c>
      <c r="DZ44" s="20">
        <v>368.76898</v>
      </c>
      <c r="EA44" s="20">
        <v>438.74197299999997</v>
      </c>
      <c r="EB44" s="20">
        <v>473.59098499999999</v>
      </c>
      <c r="EC44" s="20">
        <v>458.58213599999999</v>
      </c>
      <c r="ED44" s="20">
        <v>438.609713</v>
      </c>
      <c r="EE44" s="20">
        <v>443.651769</v>
      </c>
      <c r="EF44" s="20">
        <v>343.90464600000001</v>
      </c>
      <c r="EG44" s="20">
        <v>269.024854</v>
      </c>
      <c r="EH44" s="20">
        <v>328.92497400000002</v>
      </c>
      <c r="EI44" s="20">
        <v>458.605298</v>
      </c>
      <c r="EJ44" s="20">
        <v>433.64536199999998</v>
      </c>
      <c r="EK44" s="20">
        <v>375.80329599999999</v>
      </c>
      <c r="EL44" s="20">
        <v>293.93246699999997</v>
      </c>
      <c r="EM44" s="20">
        <v>344.08434799999998</v>
      </c>
      <c r="EN44" s="20">
        <v>553.44559000000004</v>
      </c>
      <c r="EO44" s="20">
        <v>598.19599200000005</v>
      </c>
      <c r="EP44" s="20">
        <v>433.49070399999999</v>
      </c>
      <c r="EQ44" s="20">
        <v>303.94484499999999</v>
      </c>
      <c r="ER44" s="64">
        <v>189.28229300000001</v>
      </c>
      <c r="ES44" s="64">
        <v>359.03383200000002</v>
      </c>
      <c r="ET44" s="64">
        <v>698.25430700000004</v>
      </c>
      <c r="EU44" s="64">
        <v>678.141346</v>
      </c>
      <c r="EV44" s="64">
        <v>857.94788700000004</v>
      </c>
      <c r="EW44" s="64">
        <v>631.01854400000002</v>
      </c>
      <c r="EX44" s="65">
        <v>677.93129199999998</v>
      </c>
      <c r="EY44" s="64">
        <v>1044.4849220000001</v>
      </c>
      <c r="EZ44" s="64">
        <v>1575.816437</v>
      </c>
      <c r="FA44" s="65">
        <v>826.94744200000002</v>
      </c>
      <c r="FB44" s="65">
        <v>1017.459824</v>
      </c>
      <c r="FC44" s="65">
        <v>578.41744900000003</v>
      </c>
      <c r="FD44" s="65">
        <v>777.9</v>
      </c>
      <c r="FE44" s="59">
        <v>897.4</v>
      </c>
      <c r="FF44" s="59">
        <v>737.53646500000002</v>
      </c>
      <c r="FG44" s="57">
        <v>1122.935283</v>
      </c>
      <c r="FH44" s="59">
        <v>1582.692728</v>
      </c>
      <c r="FI44" s="59">
        <v>1641.445416</v>
      </c>
      <c r="FJ44" s="59">
        <v>1405.892893</v>
      </c>
      <c r="FK44" s="59">
        <v>1225.7675839999999</v>
      </c>
      <c r="FL44" s="59">
        <v>1333.6710519999999</v>
      </c>
      <c r="FM44" s="59">
        <v>1582.745795</v>
      </c>
      <c r="FN44" s="59">
        <v>1632.60787</v>
      </c>
      <c r="FO44" s="59">
        <v>1293.6374989999999</v>
      </c>
      <c r="FP44" s="59">
        <v>1287.423503</v>
      </c>
      <c r="FQ44" s="59">
        <v>1726.0298539999999</v>
      </c>
      <c r="FR44" s="59">
        <v>2052.0501810000001</v>
      </c>
      <c r="FS44" s="59">
        <v>2261.2345869999999</v>
      </c>
      <c r="FT44" s="59">
        <v>1964.9860200000001</v>
      </c>
      <c r="FU44" s="59">
        <v>1331.2515370000001</v>
      </c>
      <c r="FV44" s="59">
        <v>1212.175156</v>
      </c>
      <c r="FW44" s="59">
        <v>1807.4165240000002</v>
      </c>
      <c r="FX44" s="59">
        <v>1518.2329219999999</v>
      </c>
      <c r="FY44" s="59">
        <v>1898.8838350000001</v>
      </c>
      <c r="FZ44" s="59">
        <f>'[1]Table 1 revised liab RBV'!$CE$56</f>
        <v>2879.2140239999999</v>
      </c>
      <c r="GA44" s="59">
        <v>2669.261231</v>
      </c>
      <c r="GB44" s="57">
        <v>2929.0118459999999</v>
      </c>
      <c r="GC44" s="57">
        <v>2318.8665820000001</v>
      </c>
      <c r="GD44" s="57">
        <v>2788.6330870000002</v>
      </c>
      <c r="GE44" s="57">
        <v>2478.8746679999999</v>
      </c>
      <c r="GF44" s="57">
        <v>2239.0948760000001</v>
      </c>
      <c r="GG44" s="57">
        <v>2799.1734820000001</v>
      </c>
      <c r="GH44" s="57">
        <v>3458.897551</v>
      </c>
      <c r="GI44" s="57">
        <v>3658.535194</v>
      </c>
      <c r="GJ44" s="57">
        <v>2798.4374640000001</v>
      </c>
      <c r="GK44" s="57">
        <v>3678.0264950000001</v>
      </c>
      <c r="GL44" s="57">
        <v>4117.6181210000004</v>
      </c>
      <c r="GM44" s="57">
        <v>3017.9520269999998</v>
      </c>
      <c r="GN44" s="57">
        <v>3158.0536459999998</v>
      </c>
      <c r="GO44" s="57">
        <v>3418.0815029999999</v>
      </c>
      <c r="GP44" s="57">
        <v>4202.6825520000002</v>
      </c>
      <c r="GQ44" s="57">
        <v>4137.5990410000004</v>
      </c>
      <c r="GR44" s="57">
        <v>3657.7468880000001</v>
      </c>
      <c r="GS44" s="57">
        <v>4512.5231889999995</v>
      </c>
      <c r="GT44" s="57">
        <v>3044.1209819999999</v>
      </c>
      <c r="GU44" s="57">
        <v>3428.040704</v>
      </c>
      <c r="GV44" s="57">
        <v>4591.9917089999999</v>
      </c>
      <c r="GW44" s="57">
        <v>5466.3252769999999</v>
      </c>
      <c r="GX44" s="57">
        <v>4524.5641750000004</v>
      </c>
      <c r="GY44" s="57">
        <v>2826.6776799999998</v>
      </c>
      <c r="GZ44" s="57">
        <v>4197.2799750000004</v>
      </c>
      <c r="HA44" s="57">
        <v>4926.8335100000004</v>
      </c>
      <c r="HB44" s="57">
        <v>2807.673276</v>
      </c>
      <c r="HC44" s="57">
        <v>4237.4400439999999</v>
      </c>
      <c r="HD44" s="57">
        <v>5227.0503319999998</v>
      </c>
      <c r="HE44" s="57">
        <v>6233.0698499999999</v>
      </c>
      <c r="HF44" s="57">
        <v>6432.7183240000004</v>
      </c>
      <c r="HG44" s="57">
        <v>5783.0161509999998</v>
      </c>
      <c r="HH44" s="57">
        <v>6803.400028</v>
      </c>
      <c r="HI44" s="57">
        <v>4836.4188709999999</v>
      </c>
      <c r="HJ44" s="57">
        <v>4752.5388469999998</v>
      </c>
      <c r="HK44" s="57">
        <v>3493.4117759999999</v>
      </c>
      <c r="HL44" s="57">
        <v>4986.6925259999998</v>
      </c>
      <c r="HM44" s="57">
        <v>4343.1301549999998</v>
      </c>
      <c r="HN44" s="57">
        <v>5196.8208830000003</v>
      </c>
      <c r="HO44" s="57">
        <v>5767.5551340000002</v>
      </c>
      <c r="HP44" s="57">
        <v>6750.6569749999999</v>
      </c>
      <c r="HQ44" s="57">
        <v>8239.5557059999992</v>
      </c>
      <c r="HR44" s="57">
        <v>4966.4508969999997</v>
      </c>
      <c r="HS44" s="57">
        <v>4623.2324589999998</v>
      </c>
      <c r="HT44" s="57">
        <v>5390.0348290000002</v>
      </c>
      <c r="HU44" s="57">
        <v>4363.4520480000001</v>
      </c>
      <c r="HV44" s="59">
        <f>'[2]Table 1 revised liab RBV'!BC$56</f>
        <v>4501.9539370000002</v>
      </c>
      <c r="HW44" s="59">
        <f>'[2]Table 1 revised liab RBV'!BD$56</f>
        <v>4863.4521999999997</v>
      </c>
    </row>
    <row r="45" spans="1:231" s="135" customFormat="1" x14ac:dyDescent="0.25">
      <c r="A45" s="137" t="s">
        <v>273</v>
      </c>
      <c r="B45" s="123" t="s">
        <v>270</v>
      </c>
      <c r="C45" s="138" t="s">
        <v>273</v>
      </c>
      <c r="D45" s="124"/>
      <c r="E45" s="125"/>
      <c r="F45" s="125"/>
      <c r="G45" s="125"/>
      <c r="H45" s="125"/>
      <c r="I45" s="126"/>
      <c r="J45" s="125"/>
      <c r="K45" s="125"/>
      <c r="L45" s="124"/>
      <c r="M45" s="124"/>
      <c r="N45" s="124"/>
      <c r="O45" s="125"/>
      <c r="P45" s="124"/>
      <c r="Q45" s="124"/>
      <c r="R45" s="124"/>
      <c r="S45" s="127"/>
      <c r="T45" s="124"/>
      <c r="U45" s="124"/>
      <c r="V45" s="125"/>
      <c r="W45" s="125"/>
      <c r="X45" s="124"/>
      <c r="Y45" s="124"/>
      <c r="Z45" s="125"/>
      <c r="AA45" s="125"/>
      <c r="AB45" s="124"/>
      <c r="AC45" s="127"/>
      <c r="AD45" s="124"/>
      <c r="AE45" s="124"/>
      <c r="AF45" s="124"/>
      <c r="AG45" s="124"/>
      <c r="AH45" s="124"/>
      <c r="AI45" s="124"/>
      <c r="AJ45" s="124"/>
      <c r="AK45" s="124"/>
      <c r="AL45" s="124"/>
      <c r="AM45" s="127"/>
      <c r="AN45" s="124"/>
      <c r="AO45" s="124"/>
      <c r="AP45" s="124"/>
      <c r="AQ45" s="124"/>
      <c r="AR45" s="124"/>
      <c r="AS45" s="124"/>
      <c r="AT45" s="124"/>
      <c r="AU45" s="124"/>
      <c r="AV45" s="124"/>
      <c r="AW45" s="127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7"/>
      <c r="BO45" s="127"/>
      <c r="BP45" s="127"/>
      <c r="BQ45" s="127"/>
      <c r="BR45" s="127"/>
      <c r="BS45" s="127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24"/>
      <c r="DE45" s="124"/>
      <c r="DF45" s="124"/>
      <c r="DG45" s="124"/>
      <c r="DH45" s="124"/>
      <c r="DI45" s="124"/>
      <c r="DJ45" s="128"/>
      <c r="DK45" s="124"/>
      <c r="DL45" s="124"/>
      <c r="DM45" s="125"/>
      <c r="DN45" s="129"/>
      <c r="DO45" s="124"/>
      <c r="DP45" s="124"/>
      <c r="DQ45" s="124"/>
      <c r="DR45" s="130"/>
      <c r="DS45" s="124"/>
      <c r="DT45" s="130"/>
      <c r="DU45" s="130"/>
      <c r="DV45" s="130"/>
      <c r="DW45" s="130"/>
      <c r="DX45" s="124"/>
      <c r="DY45" s="124"/>
      <c r="DZ45" s="124"/>
      <c r="EA45" s="124"/>
      <c r="EB45" s="124"/>
      <c r="EC45" s="124"/>
      <c r="ED45" s="124"/>
      <c r="EE45" s="124"/>
      <c r="EF45" s="124"/>
      <c r="EG45" s="124"/>
      <c r="EH45" s="124"/>
      <c r="EI45" s="124"/>
      <c r="EJ45" s="124"/>
      <c r="EK45" s="124"/>
      <c r="EL45" s="124"/>
      <c r="EM45" s="124"/>
      <c r="EN45" s="124"/>
      <c r="EO45" s="124"/>
      <c r="EP45" s="124"/>
      <c r="EQ45" s="124"/>
      <c r="ER45" s="131"/>
      <c r="ES45" s="131"/>
      <c r="ET45" s="131"/>
      <c r="EU45" s="131"/>
      <c r="EV45" s="131"/>
      <c r="EW45" s="131"/>
      <c r="EX45" s="132"/>
      <c r="EY45" s="131"/>
      <c r="EZ45" s="131"/>
      <c r="FA45" s="132"/>
      <c r="FB45" s="132"/>
      <c r="FC45" s="132"/>
      <c r="FD45" s="132"/>
      <c r="FE45" s="133"/>
      <c r="FF45" s="133">
        <v>20</v>
      </c>
      <c r="FG45" s="134">
        <v>64</v>
      </c>
      <c r="FH45" s="133">
        <v>113</v>
      </c>
      <c r="FI45" s="133">
        <v>233</v>
      </c>
      <c r="FJ45" s="133">
        <v>189</v>
      </c>
      <c r="FK45" s="133">
        <v>240</v>
      </c>
      <c r="FL45" s="133">
        <v>112.5</v>
      </c>
      <c r="FM45" s="133">
        <v>112.5</v>
      </c>
      <c r="FN45" s="133">
        <v>112.5</v>
      </c>
      <c r="FO45" s="133">
        <v>75</v>
      </c>
      <c r="FP45" s="133">
        <v>79</v>
      </c>
      <c r="FQ45" s="133">
        <v>29.5</v>
      </c>
      <c r="FR45" s="133">
        <v>12.5</v>
      </c>
      <c r="FS45" s="133">
        <v>12.5</v>
      </c>
      <c r="FT45" s="133">
        <v>0</v>
      </c>
      <c r="FU45" s="133">
        <v>105</v>
      </c>
      <c r="FV45" s="133">
        <v>205</v>
      </c>
      <c r="FW45" s="133">
        <v>260</v>
      </c>
      <c r="FX45" s="133">
        <v>80</v>
      </c>
      <c r="FY45" s="133">
        <v>0</v>
      </c>
      <c r="FZ45" s="133">
        <f>'[1]Table 1 revised liab RBV'!$CE$57</f>
        <v>0</v>
      </c>
      <c r="GA45" s="133">
        <v>0</v>
      </c>
      <c r="GB45" s="134">
        <v>0</v>
      </c>
      <c r="GC45" s="134">
        <v>0</v>
      </c>
      <c r="GD45" s="134">
        <v>0</v>
      </c>
      <c r="GE45" s="134">
        <v>0</v>
      </c>
      <c r="GF45" s="134">
        <v>0</v>
      </c>
      <c r="GG45" s="134">
        <v>0</v>
      </c>
      <c r="GH45" s="134">
        <v>0</v>
      </c>
      <c r="GI45" s="134">
        <v>0</v>
      </c>
      <c r="GJ45" s="134">
        <v>0</v>
      </c>
      <c r="GK45" s="134">
        <v>0</v>
      </c>
      <c r="GL45" s="134">
        <v>0</v>
      </c>
      <c r="GM45" s="134">
        <v>0</v>
      </c>
      <c r="GN45" s="134">
        <v>0</v>
      </c>
      <c r="GO45" s="134">
        <v>0</v>
      </c>
      <c r="GP45" s="134">
        <v>0</v>
      </c>
      <c r="GQ45" s="134">
        <v>0</v>
      </c>
      <c r="GR45" s="134">
        <v>0</v>
      </c>
      <c r="GS45" s="134">
        <v>0</v>
      </c>
      <c r="GT45" s="134">
        <v>0</v>
      </c>
      <c r="GU45" s="134">
        <v>0</v>
      </c>
      <c r="GV45" s="134">
        <v>0</v>
      </c>
      <c r="GW45" s="134">
        <v>0</v>
      </c>
      <c r="GX45" s="134">
        <v>0</v>
      </c>
      <c r="GY45" s="134">
        <v>0</v>
      </c>
      <c r="GZ45" s="134">
        <v>0</v>
      </c>
      <c r="HA45" s="134">
        <v>0</v>
      </c>
      <c r="HB45" s="134">
        <v>0</v>
      </c>
      <c r="HC45" s="134">
        <v>0</v>
      </c>
      <c r="HD45" s="134">
        <v>0</v>
      </c>
      <c r="HE45" s="134">
        <v>0</v>
      </c>
      <c r="HF45" s="134">
        <v>0</v>
      </c>
      <c r="HG45" s="134">
        <v>0</v>
      </c>
      <c r="HH45" s="134">
        <v>0</v>
      </c>
      <c r="HI45" s="134">
        <v>0</v>
      </c>
      <c r="HJ45" s="134">
        <v>0</v>
      </c>
      <c r="HK45" s="134">
        <v>0</v>
      </c>
      <c r="HL45" s="134">
        <v>0</v>
      </c>
      <c r="HM45" s="134">
        <v>0</v>
      </c>
      <c r="HN45" s="134">
        <v>0</v>
      </c>
      <c r="HO45" s="134">
        <v>0</v>
      </c>
      <c r="HP45" s="134">
        <v>0</v>
      </c>
      <c r="HQ45" s="134">
        <v>0</v>
      </c>
      <c r="HR45" s="134">
        <v>0</v>
      </c>
      <c r="HS45" s="134">
        <v>0</v>
      </c>
      <c r="HT45" s="134">
        <v>0</v>
      </c>
      <c r="HU45" s="134">
        <v>0</v>
      </c>
      <c r="HV45" s="133">
        <f>'[2]Table 1 revised liab RBV'!BC$57</f>
        <v>0</v>
      </c>
      <c r="HW45" s="133">
        <f>'[2]Table 1 revised liab RBV'!BD$57</f>
        <v>0</v>
      </c>
    </row>
    <row r="46" spans="1:231" x14ac:dyDescent="0.25">
      <c r="A46" s="70" t="s">
        <v>261</v>
      </c>
      <c r="B46" s="48" t="s">
        <v>204</v>
      </c>
      <c r="C46" s="70" t="s">
        <v>261</v>
      </c>
      <c r="D46" s="20">
        <v>434.523281</v>
      </c>
      <c r="E46" s="20">
        <v>434.523281</v>
      </c>
      <c r="F46" s="20">
        <v>434.523281</v>
      </c>
      <c r="G46" s="20">
        <v>434.523281</v>
      </c>
      <c r="H46" s="20">
        <v>434.523281</v>
      </c>
      <c r="I46" s="20">
        <v>434.523281</v>
      </c>
      <c r="J46" s="20">
        <v>434.523281</v>
      </c>
      <c r="K46" s="20">
        <v>434.523281</v>
      </c>
      <c r="L46" s="20">
        <v>434.523281</v>
      </c>
      <c r="M46" s="20">
        <v>434.523281</v>
      </c>
      <c r="N46" s="20">
        <v>434.523281</v>
      </c>
      <c r="O46" s="20">
        <v>434.523281</v>
      </c>
      <c r="P46" s="20">
        <v>434.523281</v>
      </c>
      <c r="Q46" s="20">
        <v>434.523281</v>
      </c>
      <c r="R46" s="20">
        <v>434.523281</v>
      </c>
      <c r="S46" s="20">
        <v>434.523281</v>
      </c>
      <c r="T46" s="20">
        <v>434.523281</v>
      </c>
      <c r="U46" s="20">
        <v>434.523281</v>
      </c>
      <c r="V46" s="20">
        <v>434.523281</v>
      </c>
      <c r="W46" s="20">
        <v>434.523281</v>
      </c>
      <c r="X46" s="20">
        <v>434.523281</v>
      </c>
      <c r="Y46" s="20">
        <v>434.523281</v>
      </c>
      <c r="Z46" s="20">
        <v>434.523281</v>
      </c>
      <c r="AA46" s="20">
        <v>434.523281</v>
      </c>
      <c r="AB46" s="20">
        <v>434.523281</v>
      </c>
      <c r="AC46" s="20">
        <v>400.36411099999998</v>
      </c>
      <c r="AD46" s="20">
        <v>400.36411099999998</v>
      </c>
      <c r="AE46" s="20">
        <v>400.36411099999998</v>
      </c>
      <c r="AF46" s="20">
        <v>400.36411099999998</v>
      </c>
      <c r="AG46" s="20">
        <v>400.36411099999998</v>
      </c>
      <c r="AH46" s="20">
        <v>400.36411099999998</v>
      </c>
      <c r="AI46" s="20">
        <v>400.36411099999998</v>
      </c>
      <c r="AJ46" s="20">
        <v>400.36411099999998</v>
      </c>
      <c r="AK46" s="20">
        <v>400.36411099999998</v>
      </c>
      <c r="AL46" s="20">
        <v>400.36411099999998</v>
      </c>
      <c r="AM46" s="20">
        <v>389.706703</v>
      </c>
      <c r="AN46" s="20">
        <v>389.706703</v>
      </c>
      <c r="AO46" s="20">
        <v>389.706703</v>
      </c>
      <c r="AP46" s="20">
        <v>389.706703</v>
      </c>
      <c r="AQ46" s="20">
        <v>389.706703</v>
      </c>
      <c r="AR46" s="20">
        <v>389.706703</v>
      </c>
      <c r="AS46" s="20">
        <v>389.706703</v>
      </c>
      <c r="AT46" s="20">
        <v>389.706703</v>
      </c>
      <c r="AU46" s="20">
        <v>389.706703</v>
      </c>
      <c r="AV46" s="20">
        <v>389.706703</v>
      </c>
      <c r="AW46" s="20">
        <v>389.706703</v>
      </c>
      <c r="AX46" s="20">
        <v>389.706703</v>
      </c>
      <c r="AY46" s="20">
        <v>434.15832599999999</v>
      </c>
      <c r="AZ46" s="20">
        <v>434.15832599999999</v>
      </c>
      <c r="BA46" s="20">
        <v>434.15832599999999</v>
      </c>
      <c r="BB46" s="20">
        <v>434.15832599999999</v>
      </c>
      <c r="BC46" s="20">
        <v>434.15832599999999</v>
      </c>
      <c r="BD46" s="20">
        <v>434.15832599999999</v>
      </c>
      <c r="BE46" s="20">
        <v>434.15832599999999</v>
      </c>
      <c r="BF46" s="20">
        <v>434.15832599999999</v>
      </c>
      <c r="BG46" s="20">
        <v>434.15832599999999</v>
      </c>
      <c r="BH46" s="20">
        <v>434.15832599999999</v>
      </c>
      <c r="BI46" s="20">
        <v>434.15832599999999</v>
      </c>
      <c r="BJ46" s="20">
        <v>434.15832599999999</v>
      </c>
      <c r="BK46" s="20">
        <v>382.21906300000001</v>
      </c>
      <c r="BL46" s="20">
        <v>382.21906300000001</v>
      </c>
      <c r="BM46" s="20">
        <v>382.21906300000001</v>
      </c>
      <c r="BN46" s="20">
        <v>382.21906300000001</v>
      </c>
      <c r="BO46" s="20">
        <v>382.21906300000001</v>
      </c>
      <c r="BP46" s="20">
        <v>382.21906300000001</v>
      </c>
      <c r="BQ46" s="20">
        <v>382.21906300000001</v>
      </c>
      <c r="BR46" s="20">
        <v>382.21906300000001</v>
      </c>
      <c r="BS46" s="20">
        <v>382.21906300000001</v>
      </c>
      <c r="BT46" s="20">
        <v>382.21906300000001</v>
      </c>
      <c r="BU46" s="20">
        <v>382.21906300000001</v>
      </c>
      <c r="BV46" s="20">
        <v>382.21906300000001</v>
      </c>
      <c r="BW46" s="20">
        <v>358.63299699999999</v>
      </c>
      <c r="BX46" s="20">
        <v>358.63299699999999</v>
      </c>
      <c r="BY46" s="20">
        <v>358.63299699999999</v>
      </c>
      <c r="BZ46" s="20">
        <v>362.00243499999999</v>
      </c>
      <c r="CA46" s="20">
        <v>356.960758</v>
      </c>
      <c r="CB46" s="20">
        <v>356.53645799999998</v>
      </c>
      <c r="CC46" s="20">
        <v>356.23695199999997</v>
      </c>
      <c r="CD46" s="20">
        <v>351.220234</v>
      </c>
      <c r="CE46" s="20">
        <v>357.68456300000003</v>
      </c>
      <c r="CF46" s="20">
        <v>369.58990999999997</v>
      </c>
      <c r="CG46" s="20">
        <v>358.009027</v>
      </c>
      <c r="CH46" s="20">
        <v>364.12393300000002</v>
      </c>
      <c r="CI46" s="20">
        <v>359.33184399999999</v>
      </c>
      <c r="CJ46" s="20">
        <v>352.71776199999999</v>
      </c>
      <c r="CK46" s="20">
        <v>348.67443600000001</v>
      </c>
      <c r="CL46" s="20">
        <v>353.16701999999998</v>
      </c>
      <c r="CM46" s="20">
        <v>353.46652599999999</v>
      </c>
      <c r="CN46" s="20">
        <v>362.77615800000001</v>
      </c>
      <c r="CO46" s="20">
        <v>356.037282</v>
      </c>
      <c r="CP46" s="20">
        <v>348.37493000000001</v>
      </c>
      <c r="CQ46" s="20">
        <v>353.241896</v>
      </c>
      <c r="CR46" s="20">
        <v>353.14206100000001</v>
      </c>
      <c r="CS46" s="20">
        <v>353.416608</v>
      </c>
      <c r="CT46" s="20">
        <v>350.72105800000003</v>
      </c>
      <c r="CU46" s="20">
        <v>350.521387</v>
      </c>
      <c r="CV46" s="20">
        <v>348.075425</v>
      </c>
      <c r="CW46" s="20">
        <v>348.54799400000002</v>
      </c>
      <c r="CX46" s="20">
        <v>342.684324</v>
      </c>
      <c r="CY46" s="20">
        <v>345.13028600000001</v>
      </c>
      <c r="CZ46" s="20">
        <v>355.912488</v>
      </c>
      <c r="DA46" s="20">
        <v>364.14889199999999</v>
      </c>
      <c r="DB46" s="20">
        <v>367.96758799999998</v>
      </c>
      <c r="DC46" s="20">
        <v>372.03587299999998</v>
      </c>
      <c r="DD46" s="20">
        <v>366.370225</v>
      </c>
      <c r="DE46" s="20">
        <v>364.972532</v>
      </c>
      <c r="DF46" s="20">
        <v>370.56330400000002</v>
      </c>
      <c r="DG46" s="20">
        <v>374.18232999999998</v>
      </c>
      <c r="DH46" s="20">
        <v>375.50514600000002</v>
      </c>
      <c r="DI46" s="20">
        <v>373.03422499999999</v>
      </c>
      <c r="DJ46" s="20">
        <v>366.74460699999997</v>
      </c>
      <c r="DK46" s="20">
        <v>368.01750600000003</v>
      </c>
      <c r="DL46" s="20">
        <v>366.04576100000003</v>
      </c>
      <c r="DM46" s="20">
        <v>363.84938599999998</v>
      </c>
      <c r="DN46" s="20">
        <v>364.42343899999997</v>
      </c>
      <c r="DO46" s="20">
        <v>361.87764099999998</v>
      </c>
      <c r="DP46" s="20">
        <v>370.26379800000001</v>
      </c>
      <c r="DQ46" s="20">
        <v>366.594854</v>
      </c>
      <c r="DR46" s="20">
        <v>367.66808300000002</v>
      </c>
      <c r="DS46" s="20">
        <v>371.31206800000001</v>
      </c>
      <c r="DT46" s="20">
        <v>374.85621700000002</v>
      </c>
      <c r="DU46" s="20">
        <v>372.36033700000002</v>
      </c>
      <c r="DV46" s="20">
        <v>370.33867400000003</v>
      </c>
      <c r="DW46" s="20">
        <v>367.59320600000001</v>
      </c>
      <c r="DX46" s="20">
        <v>374.13241199999999</v>
      </c>
      <c r="DY46" s="20">
        <v>379.548472</v>
      </c>
      <c r="DZ46" s="20">
        <v>385.81313</v>
      </c>
      <c r="EA46" s="20">
        <v>391.55365399999999</v>
      </c>
      <c r="EB46" s="20">
        <v>396.34574400000002</v>
      </c>
      <c r="EC46" s="20">
        <v>389.881415</v>
      </c>
      <c r="ED46" s="20">
        <v>383.491962</v>
      </c>
      <c r="EE46" s="20">
        <v>382.74319800000001</v>
      </c>
      <c r="EF46" s="20">
        <v>388.03446400000001</v>
      </c>
      <c r="EG46" s="20">
        <v>385.31395400000002</v>
      </c>
      <c r="EH46" s="20">
        <v>376.179034</v>
      </c>
      <c r="EI46" s="20">
        <v>378.89954299999999</v>
      </c>
      <c r="EJ46" s="20">
        <v>388.483722</v>
      </c>
      <c r="EK46" s="20">
        <v>381.39542299999999</v>
      </c>
      <c r="EL46" s="20">
        <v>378.42532599999998</v>
      </c>
      <c r="EM46" s="20">
        <v>378.30053199999998</v>
      </c>
      <c r="EN46" s="20">
        <v>376.42862200000002</v>
      </c>
      <c r="EO46" s="20">
        <v>373.40860700000002</v>
      </c>
      <c r="EP46" s="20">
        <v>371.43686200000002</v>
      </c>
      <c r="EQ46" s="20">
        <v>376.10415699999999</v>
      </c>
      <c r="ER46" s="20">
        <v>369.56495200000001</v>
      </c>
      <c r="ES46" s="20">
        <v>617.67564200000004</v>
      </c>
      <c r="ET46" s="20">
        <v>622.92049299999996</v>
      </c>
      <c r="EU46" s="20">
        <v>635.17246599999999</v>
      </c>
      <c r="EV46" s="20">
        <v>637.27040599999998</v>
      </c>
      <c r="EW46" s="20">
        <v>757.97941800000001</v>
      </c>
      <c r="EX46" s="20">
        <v>623.50791700000002</v>
      </c>
      <c r="EY46" s="20">
        <v>633.24236099999996</v>
      </c>
      <c r="EZ46" s="20">
        <v>633.99761899999999</v>
      </c>
      <c r="FA46" s="20">
        <v>641.298452</v>
      </c>
      <c r="FB46" s="20">
        <v>17.245069000000001</v>
      </c>
      <c r="FC46" s="20">
        <v>8.8113480000000006</v>
      </c>
      <c r="FD46" s="20">
        <v>8.6</v>
      </c>
      <c r="FE46" s="20">
        <v>18.100000000000001</v>
      </c>
      <c r="FF46" s="20">
        <v>16.5</v>
      </c>
      <c r="FG46" s="20">
        <v>16.399999999999999</v>
      </c>
      <c r="FH46" s="20">
        <v>16.447854</v>
      </c>
      <c r="FI46" s="20">
        <f t="shared" ref="FI46:FJ46" si="23">FI47</f>
        <v>15.273007</v>
      </c>
      <c r="FJ46" s="20">
        <f t="shared" si="23"/>
        <v>15.273007</v>
      </c>
      <c r="FK46" s="20">
        <v>18.419917999999999</v>
      </c>
      <c r="FL46" s="59">
        <v>19.552804999999999</v>
      </c>
      <c r="FM46" s="59">
        <v>18.671669999999999</v>
      </c>
      <c r="FN46" s="59">
        <v>7.720421</v>
      </c>
      <c r="FO46" s="59">
        <v>0</v>
      </c>
      <c r="FP46" s="59">
        <v>16.196100999999999</v>
      </c>
      <c r="FQ46" s="59">
        <v>19.930434999999999</v>
      </c>
      <c r="FR46" s="59">
        <v>20.224146000000001</v>
      </c>
      <c r="FS46" s="59">
        <v>21.021363999999998</v>
      </c>
      <c r="FT46" s="59">
        <v>26.140339000000001</v>
      </c>
      <c r="FU46" s="59">
        <v>24.084357000000001</v>
      </c>
      <c r="FV46" s="59">
        <v>3.3567049999999998</v>
      </c>
      <c r="FW46" s="59">
        <v>10.741455999999999</v>
      </c>
      <c r="FX46" s="59">
        <v>7.9721739999999999</v>
      </c>
      <c r="FY46" s="59">
        <v>6.3357809999999999</v>
      </c>
      <c r="FZ46" s="59">
        <f>FZ47</f>
        <v>9.1889800000000008</v>
      </c>
      <c r="GA46" s="59">
        <v>-0.20979400000000001</v>
      </c>
      <c r="GB46" s="57">
        <v>13.007231000000001</v>
      </c>
      <c r="GC46" s="57">
        <v>13.552695999999999</v>
      </c>
      <c r="GD46" s="57">
        <f>GD47</f>
        <v>40.196539999999999</v>
      </c>
      <c r="GE46" s="57">
        <f>GE47</f>
        <v>20.224146999999999</v>
      </c>
      <c r="GF46" s="57">
        <f>GF47</f>
        <v>17.245070999999999</v>
      </c>
      <c r="GG46" s="57">
        <v>-46.951908000000003</v>
      </c>
      <c r="GH46" s="57">
        <v>-53.287689</v>
      </c>
      <c r="GI46" s="57">
        <v>-54.252741</v>
      </c>
      <c r="GJ46" s="57">
        <v>-47.413454999999999</v>
      </c>
      <c r="GK46" s="57">
        <v>3.6084580000000002</v>
      </c>
      <c r="GL46" s="57">
        <v>0</v>
      </c>
      <c r="GM46" s="57">
        <v>0</v>
      </c>
      <c r="GN46" s="57">
        <v>0</v>
      </c>
      <c r="GO46" s="57">
        <v>0</v>
      </c>
      <c r="GP46" s="57">
        <v>0</v>
      </c>
      <c r="GQ46" s="57">
        <v>0</v>
      </c>
      <c r="GR46" s="57">
        <v>0</v>
      </c>
      <c r="GS46" s="57">
        <v>3.7762929999999999</v>
      </c>
      <c r="GT46" s="57">
        <v>0</v>
      </c>
      <c r="GU46" s="57">
        <v>0</v>
      </c>
      <c r="GV46" s="57">
        <v>0</v>
      </c>
      <c r="GW46" s="57">
        <v>0</v>
      </c>
      <c r="GX46" s="57">
        <v>0</v>
      </c>
      <c r="GY46" s="57">
        <v>0</v>
      </c>
      <c r="GZ46" s="57">
        <v>0</v>
      </c>
      <c r="HA46" s="57">
        <v>0</v>
      </c>
      <c r="HB46" s="57">
        <v>0</v>
      </c>
      <c r="HC46" s="57">
        <v>0</v>
      </c>
      <c r="HD46" s="57">
        <v>0</v>
      </c>
      <c r="HE46" s="57">
        <v>0</v>
      </c>
      <c r="HF46" s="57">
        <v>0</v>
      </c>
      <c r="HG46" s="57">
        <v>0</v>
      </c>
      <c r="HH46" s="57">
        <v>0</v>
      </c>
      <c r="HI46" s="57">
        <v>0</v>
      </c>
      <c r="HJ46" s="57">
        <v>0</v>
      </c>
      <c r="HK46" s="57">
        <v>2.4755699999999998</v>
      </c>
      <c r="HL46" s="57">
        <v>0</v>
      </c>
      <c r="HM46" s="57">
        <v>2.433611</v>
      </c>
      <c r="HN46" s="57">
        <v>59.203881000000003</v>
      </c>
      <c r="HO46" s="57">
        <v>65.329866999999993</v>
      </c>
      <c r="HP46" s="57">
        <v>63.777391000000001</v>
      </c>
      <c r="HQ46" s="57">
        <v>63.777391000000001</v>
      </c>
      <c r="HR46" s="57">
        <v>63.777391000000001</v>
      </c>
      <c r="HS46" s="57">
        <v>63.777391000000001</v>
      </c>
      <c r="HT46" s="57">
        <v>63.777391000000001</v>
      </c>
      <c r="HU46" s="57">
        <v>63.777391000000001</v>
      </c>
      <c r="HV46" s="142">
        <f t="shared" ref="HU46:HW46" si="24">HV47</f>
        <v>63.777391000000001</v>
      </c>
      <c r="HW46" s="142">
        <f t="shared" si="24"/>
        <v>63.777391000000001</v>
      </c>
    </row>
    <row r="47" spans="1:231" s="135" customFormat="1" x14ac:dyDescent="0.25">
      <c r="A47" s="122" t="s">
        <v>258</v>
      </c>
      <c r="B47" s="123" t="s">
        <v>271</v>
      </c>
      <c r="C47" s="122" t="s">
        <v>258</v>
      </c>
      <c r="D47" s="20">
        <v>434.523281</v>
      </c>
      <c r="E47" s="92">
        <v>434.523281</v>
      </c>
      <c r="F47" s="92">
        <v>434.523281</v>
      </c>
      <c r="G47" s="92">
        <v>434.523281</v>
      </c>
      <c r="H47" s="92">
        <v>434.523281</v>
      </c>
      <c r="I47" s="85">
        <v>434.523281</v>
      </c>
      <c r="J47" s="80">
        <v>434.523281</v>
      </c>
      <c r="K47" s="80">
        <v>434.523281</v>
      </c>
      <c r="L47" s="20">
        <v>434.523281</v>
      </c>
      <c r="M47" s="20">
        <v>434.523281</v>
      </c>
      <c r="N47" s="20">
        <v>434.523281</v>
      </c>
      <c r="O47" s="80">
        <v>434.523281</v>
      </c>
      <c r="P47" s="20">
        <v>434.523281</v>
      </c>
      <c r="Q47" s="20">
        <v>434.523281</v>
      </c>
      <c r="R47" s="20">
        <v>434.523281</v>
      </c>
      <c r="S47" s="22">
        <v>434.523281</v>
      </c>
      <c r="T47" s="20">
        <v>434.523281</v>
      </c>
      <c r="U47" s="20">
        <v>434.523281</v>
      </c>
      <c r="V47" s="80">
        <v>434.523281</v>
      </c>
      <c r="W47" s="80">
        <v>434.523281</v>
      </c>
      <c r="X47" s="20">
        <v>434.523281</v>
      </c>
      <c r="Y47" s="20">
        <v>434.523281</v>
      </c>
      <c r="Z47" s="80">
        <v>434.523281</v>
      </c>
      <c r="AA47" s="80">
        <v>434.523281</v>
      </c>
      <c r="AB47" s="20">
        <v>434.523281</v>
      </c>
      <c r="AC47" s="22">
        <v>400.36411099999998</v>
      </c>
      <c r="AD47" s="20">
        <v>400.36411099999998</v>
      </c>
      <c r="AE47" s="20">
        <v>400.36411099999998</v>
      </c>
      <c r="AF47" s="20">
        <v>400.36411099999998</v>
      </c>
      <c r="AG47" s="20">
        <v>400.36411099999998</v>
      </c>
      <c r="AH47" s="20">
        <v>400.36411099999998</v>
      </c>
      <c r="AI47" s="20">
        <v>400.36411099999998</v>
      </c>
      <c r="AJ47" s="20">
        <v>400.36411099999998</v>
      </c>
      <c r="AK47" s="20">
        <v>400.36411099999998</v>
      </c>
      <c r="AL47" s="20">
        <v>400.36411099999998</v>
      </c>
      <c r="AM47" s="22">
        <v>389.706703</v>
      </c>
      <c r="AN47" s="20">
        <v>389.706703</v>
      </c>
      <c r="AO47" s="20">
        <v>389.706703</v>
      </c>
      <c r="AP47" s="20">
        <v>389.706703</v>
      </c>
      <c r="AQ47" s="20">
        <v>389.706703</v>
      </c>
      <c r="AR47" s="20">
        <v>389.706703</v>
      </c>
      <c r="AS47" s="20">
        <v>389.706703</v>
      </c>
      <c r="AT47" s="20">
        <v>389.706703</v>
      </c>
      <c r="AU47" s="20">
        <v>389.706703</v>
      </c>
      <c r="AV47" s="20">
        <v>389.706703</v>
      </c>
      <c r="AW47" s="22">
        <v>389.706703</v>
      </c>
      <c r="AX47" s="20">
        <v>389.706703</v>
      </c>
      <c r="AY47" s="20">
        <v>434.15832599999999</v>
      </c>
      <c r="AZ47" s="20">
        <v>434.15832599999999</v>
      </c>
      <c r="BA47" s="20">
        <v>434.15832599999999</v>
      </c>
      <c r="BB47" s="20">
        <v>434.15832599999999</v>
      </c>
      <c r="BC47" s="20">
        <v>434.15832599999999</v>
      </c>
      <c r="BD47" s="20">
        <v>434.15832599999999</v>
      </c>
      <c r="BE47" s="20">
        <v>434.15832599999999</v>
      </c>
      <c r="BF47" s="20">
        <v>434.15832599999999</v>
      </c>
      <c r="BG47" s="20">
        <v>434.15832599999999</v>
      </c>
      <c r="BH47" s="20">
        <v>434.15832599999999</v>
      </c>
      <c r="BI47" s="20">
        <v>434.15832599999999</v>
      </c>
      <c r="BJ47" s="20">
        <v>434.15832599999999</v>
      </c>
      <c r="BK47" s="20">
        <v>382.21906300000001</v>
      </c>
      <c r="BL47" s="20">
        <v>382.21906300000001</v>
      </c>
      <c r="BM47" s="20">
        <v>382.21906300000001</v>
      </c>
      <c r="BN47" s="20">
        <v>382.21906300000001</v>
      </c>
      <c r="BO47" s="20">
        <v>382.21906300000001</v>
      </c>
      <c r="BP47" s="20">
        <v>382.21906300000001</v>
      </c>
      <c r="BQ47" s="20">
        <v>382.21906300000001</v>
      </c>
      <c r="BR47" s="20">
        <v>382.21906300000001</v>
      </c>
      <c r="BS47" s="20">
        <v>382.21906300000001</v>
      </c>
      <c r="BT47" s="20">
        <v>382.21906300000001</v>
      </c>
      <c r="BU47" s="20">
        <v>382.21906300000001</v>
      </c>
      <c r="BV47" s="20">
        <v>382.21906300000001</v>
      </c>
      <c r="BW47" s="20">
        <v>358.63299699999999</v>
      </c>
      <c r="BX47" s="20">
        <v>358.63299699999999</v>
      </c>
      <c r="BY47" s="20">
        <v>358.63299699999999</v>
      </c>
      <c r="BZ47" s="20">
        <v>362.00243499999999</v>
      </c>
      <c r="CA47" s="20">
        <v>356.960758</v>
      </c>
      <c r="CB47" s="20">
        <v>356.53645799999998</v>
      </c>
      <c r="CC47" s="20">
        <v>356.23695199999997</v>
      </c>
      <c r="CD47" s="20">
        <v>351.220234</v>
      </c>
      <c r="CE47" s="20">
        <v>357.68456300000003</v>
      </c>
      <c r="CF47" s="20">
        <v>369.58990999999997</v>
      </c>
      <c r="CG47" s="20">
        <v>358.009027</v>
      </c>
      <c r="CH47" s="20">
        <v>364.12393300000002</v>
      </c>
      <c r="CI47" s="20">
        <v>359.33184399999999</v>
      </c>
      <c r="CJ47" s="20">
        <v>352.71776199999999</v>
      </c>
      <c r="CK47" s="20">
        <v>348.67443600000001</v>
      </c>
      <c r="CL47" s="20">
        <v>353.16701999999998</v>
      </c>
      <c r="CM47" s="20">
        <v>353.46652599999999</v>
      </c>
      <c r="CN47" s="20">
        <v>362.77615800000001</v>
      </c>
      <c r="CO47" s="20">
        <v>356.037282</v>
      </c>
      <c r="CP47" s="20">
        <v>348.37493000000001</v>
      </c>
      <c r="CQ47" s="20">
        <v>353.241896</v>
      </c>
      <c r="CR47" s="20">
        <v>353.14206100000001</v>
      </c>
      <c r="CS47" s="20">
        <v>353.416608</v>
      </c>
      <c r="CT47" s="20">
        <v>350.72105800000003</v>
      </c>
      <c r="CU47" s="20">
        <v>350.521387</v>
      </c>
      <c r="CV47" s="20">
        <v>348.075425</v>
      </c>
      <c r="CW47" s="20">
        <v>348.54799400000002</v>
      </c>
      <c r="CX47" s="20">
        <v>342.684324</v>
      </c>
      <c r="CY47" s="20">
        <v>345.13028600000001</v>
      </c>
      <c r="CZ47" s="20">
        <v>355.912488</v>
      </c>
      <c r="DA47" s="20">
        <v>364.14889199999999</v>
      </c>
      <c r="DB47" s="20">
        <v>367.96758799999998</v>
      </c>
      <c r="DC47" s="20">
        <v>372.03587299999998</v>
      </c>
      <c r="DD47" s="20">
        <v>366.370225</v>
      </c>
      <c r="DE47" s="1">
        <v>364.972532</v>
      </c>
      <c r="DF47" s="1">
        <v>370.56330400000002</v>
      </c>
      <c r="DG47" s="1">
        <v>374.18232999999998</v>
      </c>
      <c r="DH47" s="20">
        <v>375.50514600000002</v>
      </c>
      <c r="DI47" s="20">
        <v>373.03422499999999</v>
      </c>
      <c r="DJ47" s="113">
        <v>366.74460699999997</v>
      </c>
      <c r="DK47" s="20">
        <v>368.01750600000003</v>
      </c>
      <c r="DL47" s="20">
        <v>366.04576100000003</v>
      </c>
      <c r="DM47" s="80">
        <v>363.84938599999998</v>
      </c>
      <c r="DN47" s="96">
        <v>364.42343899999997</v>
      </c>
      <c r="DO47" s="20">
        <v>361.87764099999998</v>
      </c>
      <c r="DP47" s="20">
        <v>370.26379800000001</v>
      </c>
      <c r="DQ47" s="20">
        <v>366.594854</v>
      </c>
      <c r="DR47" s="21">
        <v>367.66808300000002</v>
      </c>
      <c r="DS47" s="20">
        <v>371.31206800000001</v>
      </c>
      <c r="DT47" s="21">
        <v>374.85621700000002</v>
      </c>
      <c r="DU47" s="21">
        <v>372.36033700000002</v>
      </c>
      <c r="DV47" s="21">
        <v>370.33867400000003</v>
      </c>
      <c r="DW47" s="21">
        <v>367.59320600000001</v>
      </c>
      <c r="DX47" s="20">
        <v>374.13241199999999</v>
      </c>
      <c r="DY47" s="20">
        <v>379.548472</v>
      </c>
      <c r="DZ47" s="20">
        <v>385.81313</v>
      </c>
      <c r="EA47" s="20">
        <v>391.55365399999999</v>
      </c>
      <c r="EB47" s="20">
        <v>396.34574400000002</v>
      </c>
      <c r="EC47" s="20">
        <v>389.881415</v>
      </c>
      <c r="ED47" s="20">
        <v>383.491962</v>
      </c>
      <c r="EE47" s="20">
        <v>382.74319800000001</v>
      </c>
      <c r="EF47" s="20">
        <v>388.03446400000001</v>
      </c>
      <c r="EG47" s="20">
        <v>385.31395400000002</v>
      </c>
      <c r="EH47" s="20">
        <v>376.179034</v>
      </c>
      <c r="EI47" s="20">
        <v>378.89954299999999</v>
      </c>
      <c r="EJ47" s="20">
        <v>388.483722</v>
      </c>
      <c r="EK47" s="20">
        <v>381.39542299999999</v>
      </c>
      <c r="EL47" s="20">
        <v>378.42532599999998</v>
      </c>
      <c r="EM47" s="20">
        <v>378.30053199999998</v>
      </c>
      <c r="EN47" s="20">
        <v>376.42862200000002</v>
      </c>
      <c r="EO47" s="20">
        <v>373.40860700000002</v>
      </c>
      <c r="EP47" s="20">
        <v>371.43686200000002</v>
      </c>
      <c r="EQ47" s="20">
        <v>376.10415699999999</v>
      </c>
      <c r="ER47" s="64">
        <v>369.56495200000001</v>
      </c>
      <c r="ES47" s="64">
        <v>617.67564200000004</v>
      </c>
      <c r="ET47" s="64">
        <v>622.92049299999996</v>
      </c>
      <c r="EU47" s="64">
        <v>635.17246599999999</v>
      </c>
      <c r="EV47" s="64">
        <v>637.27040599999998</v>
      </c>
      <c r="EW47" s="64">
        <v>757.97941800000001</v>
      </c>
      <c r="EX47" s="65">
        <v>623.50791700000002</v>
      </c>
      <c r="EY47" s="64">
        <v>633.24236099999996</v>
      </c>
      <c r="EZ47" s="64">
        <v>633.99761899999999</v>
      </c>
      <c r="FA47" s="65">
        <v>641.298452</v>
      </c>
      <c r="FB47" s="65">
        <v>17.245069000000001</v>
      </c>
      <c r="FC47" s="65">
        <v>8.8113480000000006</v>
      </c>
      <c r="FD47" s="65">
        <v>8.6</v>
      </c>
      <c r="FE47" s="59">
        <v>18.100000000000001</v>
      </c>
      <c r="FF47" s="59">
        <v>16.5</v>
      </c>
      <c r="FG47" s="57">
        <v>16.399999999999999</v>
      </c>
      <c r="FH47" s="59">
        <v>16.447854</v>
      </c>
      <c r="FI47" s="59">
        <v>15.273007</v>
      </c>
      <c r="FJ47" s="59">
        <v>15.273007</v>
      </c>
      <c r="FK47" s="136">
        <v>18.419917999999999</v>
      </c>
      <c r="FL47" s="133">
        <v>19.552804999999999</v>
      </c>
      <c r="FM47" s="133">
        <v>18.671669999999999</v>
      </c>
      <c r="FN47" s="133">
        <v>7.720421</v>
      </c>
      <c r="FO47" s="133">
        <v>0</v>
      </c>
      <c r="FP47" s="133">
        <v>16.196100999999999</v>
      </c>
      <c r="FQ47" s="133">
        <v>19.930434999999999</v>
      </c>
      <c r="FR47" s="133">
        <v>20.224146000000001</v>
      </c>
      <c r="FS47" s="133">
        <v>21.021363999999998</v>
      </c>
      <c r="FT47" s="133">
        <v>26.140339000000001</v>
      </c>
      <c r="FU47" s="133">
        <v>24.084357000000001</v>
      </c>
      <c r="FV47" s="133">
        <v>3.3567049999999998</v>
      </c>
      <c r="FW47" s="133">
        <v>10.741455999999999</v>
      </c>
      <c r="FX47" s="133">
        <v>7.9721739999999999</v>
      </c>
      <c r="FY47" s="133">
        <v>6.3357809999999999</v>
      </c>
      <c r="FZ47" s="133">
        <f>'[1]Table 1 revised liab RBV'!$CE$78</f>
        <v>9.1889800000000008</v>
      </c>
      <c r="GA47" s="133">
        <v>-0.20979400000000001</v>
      </c>
      <c r="GB47" s="134">
        <v>13.007231000000001</v>
      </c>
      <c r="GC47" s="134">
        <v>13.552695999999999</v>
      </c>
      <c r="GD47" s="134">
        <v>40.196539999999999</v>
      </c>
      <c r="GE47" s="134">
        <v>20.224146999999999</v>
      </c>
      <c r="GF47" s="134">
        <v>17.245070999999999</v>
      </c>
      <c r="GG47" s="134">
        <v>-46.951908000000003</v>
      </c>
      <c r="GH47" s="134">
        <v>-53.287689</v>
      </c>
      <c r="GI47" s="134">
        <v>-54.252741</v>
      </c>
      <c r="GJ47" s="134">
        <v>-47.413454999999999</v>
      </c>
      <c r="GK47" s="134">
        <v>3.6084580000000002</v>
      </c>
      <c r="GL47" s="134">
        <v>0</v>
      </c>
      <c r="GM47" s="134">
        <v>0</v>
      </c>
      <c r="GN47" s="134">
        <v>0</v>
      </c>
      <c r="GO47" s="134">
        <v>0</v>
      </c>
      <c r="GP47" s="134">
        <v>0</v>
      </c>
      <c r="GQ47" s="134">
        <v>0</v>
      </c>
      <c r="GR47" s="134">
        <v>0</v>
      </c>
      <c r="GS47" s="134">
        <v>3.7762929999999999</v>
      </c>
      <c r="GT47" s="134">
        <v>0</v>
      </c>
      <c r="GU47" s="134">
        <v>0</v>
      </c>
      <c r="GV47" s="134">
        <v>0</v>
      </c>
      <c r="GW47" s="134">
        <v>0</v>
      </c>
      <c r="GX47" s="134">
        <v>0</v>
      </c>
      <c r="GY47" s="134">
        <v>0</v>
      </c>
      <c r="GZ47" s="134">
        <v>0</v>
      </c>
      <c r="HA47" s="134">
        <v>0</v>
      </c>
      <c r="HB47" s="134">
        <v>0</v>
      </c>
      <c r="HC47" s="134">
        <v>0</v>
      </c>
      <c r="HD47" s="134">
        <v>0</v>
      </c>
      <c r="HE47" s="134">
        <v>0</v>
      </c>
      <c r="HF47" s="134">
        <v>0</v>
      </c>
      <c r="HG47" s="134">
        <v>0</v>
      </c>
      <c r="HH47" s="134">
        <v>0</v>
      </c>
      <c r="HI47" s="134">
        <v>0</v>
      </c>
      <c r="HJ47" s="134">
        <v>0</v>
      </c>
      <c r="HK47" s="134">
        <v>2.4755699999999998</v>
      </c>
      <c r="HL47" s="134">
        <v>0</v>
      </c>
      <c r="HM47" s="134">
        <v>2.433611</v>
      </c>
      <c r="HN47" s="134">
        <v>59.203881000000003</v>
      </c>
      <c r="HO47" s="134">
        <v>65.329866999999993</v>
      </c>
      <c r="HP47" s="134">
        <v>63.777391000000001</v>
      </c>
      <c r="HQ47" s="134">
        <v>63.777391000000001</v>
      </c>
      <c r="HR47" s="134">
        <v>63.777391000000001</v>
      </c>
      <c r="HS47" s="134">
        <v>63.777391000000001</v>
      </c>
      <c r="HT47" s="134">
        <v>63.777391000000001</v>
      </c>
      <c r="HU47" s="134">
        <v>63.777391000000001</v>
      </c>
      <c r="HV47" s="133">
        <f>'[2]Table 1 revised liab RBV'!BC$78</f>
        <v>63.777391000000001</v>
      </c>
      <c r="HW47" s="133">
        <f>'[2]Table 1 revised liab RBV'!BD$78</f>
        <v>63.777391000000001</v>
      </c>
    </row>
    <row r="48" spans="1:231" x14ac:dyDescent="0.25">
      <c r="A48" s="70" t="s">
        <v>262</v>
      </c>
      <c r="B48" s="48" t="s">
        <v>223</v>
      </c>
      <c r="C48" s="70" t="s">
        <v>262</v>
      </c>
      <c r="D48" s="20">
        <v>147.443612</v>
      </c>
      <c r="E48" s="92">
        <v>139.85362900000001</v>
      </c>
      <c r="F48" s="92">
        <v>137.94403100000002</v>
      </c>
      <c r="G48" s="92">
        <v>112.007723</v>
      </c>
      <c r="H48" s="92">
        <v>139.64486599999998</v>
      </c>
      <c r="I48" s="85">
        <v>71.107517000000001</v>
      </c>
      <c r="J48" s="80">
        <v>69.063260999999997</v>
      </c>
      <c r="K48" s="80">
        <v>108.836191</v>
      </c>
      <c r="L48" s="20">
        <v>69.715609000000001</v>
      </c>
      <c r="M48" s="20">
        <v>68.700286000000006</v>
      </c>
      <c r="N48" s="20">
        <v>126.586951</v>
      </c>
      <c r="O48" s="80">
        <v>83.338250000000002</v>
      </c>
      <c r="P48" s="20">
        <v>93.892325999999997</v>
      </c>
      <c r="Q48" s="20">
        <v>83.844129999999993</v>
      </c>
      <c r="R48" s="20">
        <v>90.812736000000001</v>
      </c>
      <c r="S48" s="22">
        <v>88.393664000000001</v>
      </c>
      <c r="T48" s="20">
        <v>126.897971</v>
      </c>
      <c r="U48" s="20">
        <v>94.210279</v>
      </c>
      <c r="V48" s="80">
        <v>104.619956</v>
      </c>
      <c r="W48" s="80">
        <v>74.042095000000003</v>
      </c>
      <c r="X48" s="20">
        <v>65.092428999999996</v>
      </c>
      <c r="Y48" s="20">
        <v>79.086617000000004</v>
      </c>
      <c r="Z48" s="80">
        <v>134.45285799999999</v>
      </c>
      <c r="AA48" s="80">
        <v>138.08473900000001</v>
      </c>
      <c r="AB48" s="20">
        <v>138.36354700000001</v>
      </c>
      <c r="AC48" s="22">
        <v>133.59652399999999</v>
      </c>
      <c r="AD48" s="20">
        <v>182.92111</v>
      </c>
      <c r="AE48" s="20">
        <v>115.41918000000001</v>
      </c>
      <c r="AF48" s="20">
        <v>133.37161</v>
      </c>
      <c r="AG48" s="20">
        <v>146.52340599999999</v>
      </c>
      <c r="AH48" s="20">
        <v>164.94396800000001</v>
      </c>
      <c r="AI48" s="20">
        <v>172.918218</v>
      </c>
      <c r="AJ48" s="20">
        <v>107.83118</v>
      </c>
      <c r="AK48" s="20">
        <v>101.245513</v>
      </c>
      <c r="AL48" s="20">
        <v>126.863151</v>
      </c>
      <c r="AM48" s="22">
        <v>161.76281300000002</v>
      </c>
      <c r="AN48" s="20">
        <v>170.70930100000001</v>
      </c>
      <c r="AO48" s="20">
        <v>186.81698699999998</v>
      </c>
      <c r="AP48" s="20">
        <v>145.05407700000001</v>
      </c>
      <c r="AQ48" s="20">
        <v>159.102451</v>
      </c>
      <c r="AR48" s="20">
        <v>161.078194</v>
      </c>
      <c r="AS48" s="20">
        <v>153.978308</v>
      </c>
      <c r="AT48" s="20">
        <v>137.369901</v>
      </c>
      <c r="AU48" s="20">
        <v>142.67250000000001</v>
      </c>
      <c r="AV48" s="20">
        <v>149.901961</v>
      </c>
      <c r="AW48" s="22">
        <v>148.93714700000001</v>
      </c>
      <c r="AX48" s="20">
        <v>141.41559100000001</v>
      </c>
      <c r="AY48" s="20">
        <v>229.757305</v>
      </c>
      <c r="AZ48" s="20">
        <v>437.77020599999997</v>
      </c>
      <c r="BA48" s="20">
        <v>213.75873700000002</v>
      </c>
      <c r="BB48" s="20">
        <v>437.94059500000003</v>
      </c>
      <c r="BC48" s="20">
        <v>219.62296599999999</v>
      </c>
      <c r="BD48" s="20">
        <v>232.41147599999999</v>
      </c>
      <c r="BE48" s="20">
        <v>230.105549</v>
      </c>
      <c r="BF48" s="20">
        <v>197.874371</v>
      </c>
      <c r="BG48" s="20">
        <v>239.41974399999998</v>
      </c>
      <c r="BH48" s="20">
        <v>204.51288099999999</v>
      </c>
      <c r="BI48" s="20">
        <v>216.432039</v>
      </c>
      <c r="BJ48" s="20">
        <v>218.57657700000001</v>
      </c>
      <c r="BK48" s="20">
        <v>295.45980800000001</v>
      </c>
      <c r="BL48" s="20">
        <v>124.99988900000002</v>
      </c>
      <c r="BM48" s="20">
        <v>499.12375800000001</v>
      </c>
      <c r="BN48" s="22">
        <v>294.42856900000004</v>
      </c>
      <c r="BO48" s="22">
        <v>266.09093899999999</v>
      </c>
      <c r="BP48" s="22">
        <v>257.67404299999998</v>
      </c>
      <c r="BQ48" s="22">
        <v>255.663376</v>
      </c>
      <c r="BR48" s="22">
        <v>264.29049900000001</v>
      </c>
      <c r="BS48" s="22">
        <v>273.08306799999997</v>
      </c>
      <c r="BT48" s="20">
        <v>661.00506900000005</v>
      </c>
      <c r="BU48" s="20">
        <v>254.22863599999999</v>
      </c>
      <c r="BV48" s="20">
        <v>181.839777</v>
      </c>
      <c r="BW48" s="20">
        <v>238.099571</v>
      </c>
      <c r="BX48" s="20">
        <v>234.133658</v>
      </c>
      <c r="BY48" s="20">
        <v>237.989902</v>
      </c>
      <c r="BZ48" s="20">
        <v>228.31420700000001</v>
      </c>
      <c r="CA48" s="20">
        <v>230.40141600000001</v>
      </c>
      <c r="CB48" s="20">
        <v>217.131653</v>
      </c>
      <c r="CC48" s="20">
        <v>220.875857</v>
      </c>
      <c r="CD48" s="20">
        <v>215.192069</v>
      </c>
      <c r="CE48" s="20">
        <v>220.63825800000001</v>
      </c>
      <c r="CF48" s="20">
        <v>211.82157599999999</v>
      </c>
      <c r="CG48" s="20">
        <v>225.19433599999999</v>
      </c>
      <c r="CH48" s="20">
        <v>228.20996199999999</v>
      </c>
      <c r="CI48" s="20">
        <v>310.40955600000001</v>
      </c>
      <c r="CJ48" s="20">
        <v>284.26451800000001</v>
      </c>
      <c r="CK48" s="20">
        <v>268.11816300000004</v>
      </c>
      <c r="CL48" s="20">
        <v>262.63870500000002</v>
      </c>
      <c r="CM48" s="20">
        <v>266.36076300000002</v>
      </c>
      <c r="CN48" s="20">
        <v>248.189291</v>
      </c>
      <c r="CO48" s="20">
        <v>246.64210800000001</v>
      </c>
      <c r="CP48" s="20">
        <v>244.42669800000002</v>
      </c>
      <c r="CQ48" s="20">
        <v>247.794791</v>
      </c>
      <c r="CR48" s="20">
        <v>252.80120199999999</v>
      </c>
      <c r="CS48" s="20">
        <v>249.82973799999996</v>
      </c>
      <c r="CT48" s="20">
        <v>258.42793399999999</v>
      </c>
      <c r="CU48" s="20">
        <v>341.40618999999998</v>
      </c>
      <c r="CV48" s="20">
        <v>208.67287300000004</v>
      </c>
      <c r="CW48" s="20">
        <v>203.06751700000001</v>
      </c>
      <c r="CX48" s="20">
        <v>316.36078500000002</v>
      </c>
      <c r="CY48" s="20">
        <v>286.24935799999997</v>
      </c>
      <c r="CZ48" s="20">
        <v>283.231807</v>
      </c>
      <c r="DA48" s="20">
        <v>282.02476799999999</v>
      </c>
      <c r="DB48" s="20">
        <v>280.474941</v>
      </c>
      <c r="DC48" s="20">
        <v>271.40496299999995</v>
      </c>
      <c r="DD48" s="20">
        <v>278.73898600000007</v>
      </c>
      <c r="DE48" s="20">
        <v>274.93888800000002</v>
      </c>
      <c r="DF48" s="1">
        <v>277.454746</v>
      </c>
      <c r="DG48" s="1">
        <v>331.74019299999992</v>
      </c>
      <c r="DH48" s="113">
        <v>298.30493899999999</v>
      </c>
      <c r="DI48" s="113">
        <v>294.19134700000001</v>
      </c>
      <c r="DJ48" s="113">
        <v>298.27825100000001</v>
      </c>
      <c r="DK48" s="113">
        <v>312.28956499999993</v>
      </c>
      <c r="DL48" s="113">
        <v>303.047642</v>
      </c>
      <c r="DM48" s="114">
        <v>575.99236500000006</v>
      </c>
      <c r="DN48" s="96">
        <v>310.57452500000005</v>
      </c>
      <c r="DO48" s="20">
        <v>302.05329499999999</v>
      </c>
      <c r="DP48" s="20">
        <v>307.022291</v>
      </c>
      <c r="DQ48" s="20">
        <v>288.03539499999999</v>
      </c>
      <c r="DR48" s="21">
        <v>298.48105900000002</v>
      </c>
      <c r="DS48" s="22">
        <v>391.22373999999996</v>
      </c>
      <c r="DT48" s="21">
        <v>357.54256700000002</v>
      </c>
      <c r="DU48" s="21">
        <v>347.88153800000009</v>
      </c>
      <c r="DV48" s="21">
        <v>339.22608000000002</v>
      </c>
      <c r="DW48" s="21">
        <v>337.695447</v>
      </c>
      <c r="DX48" s="20">
        <v>341.99088700000004</v>
      </c>
      <c r="DY48" s="20">
        <v>353.18931800000001</v>
      </c>
      <c r="DZ48" s="20">
        <v>336.356133</v>
      </c>
      <c r="EA48" s="20">
        <v>358.62194299999999</v>
      </c>
      <c r="EB48" s="20">
        <v>330.77131500000007</v>
      </c>
      <c r="EC48" s="20">
        <v>332.623423</v>
      </c>
      <c r="ED48" s="20">
        <v>341.35349800000006</v>
      </c>
      <c r="EE48" s="20">
        <v>437.94791200000003</v>
      </c>
      <c r="EF48" s="20">
        <v>471.93041299999999</v>
      </c>
      <c r="EG48" s="20">
        <v>687.9745660000001</v>
      </c>
      <c r="EH48" s="20">
        <v>373.44247300000006</v>
      </c>
      <c r="EI48" s="20">
        <v>389.31128200000001</v>
      </c>
      <c r="EJ48" s="20">
        <v>371.57195999999999</v>
      </c>
      <c r="EK48" s="20">
        <v>624.957898</v>
      </c>
      <c r="EL48" s="20">
        <v>599.67958300000009</v>
      </c>
      <c r="EM48" s="20">
        <v>561.6862450000001</v>
      </c>
      <c r="EN48" s="20">
        <v>608.07233799999995</v>
      </c>
      <c r="EO48" s="1">
        <v>471.45859100000001</v>
      </c>
      <c r="EP48" s="20">
        <v>457.2112350000001</v>
      </c>
      <c r="EQ48" s="20">
        <v>536.55326400000001</v>
      </c>
      <c r="ER48" s="64">
        <v>517.88685899999996</v>
      </c>
      <c r="ES48" s="64">
        <v>484.60864000000004</v>
      </c>
      <c r="ET48" s="64">
        <v>872.11133900000004</v>
      </c>
      <c r="EU48" s="64">
        <v>361.60720899999995</v>
      </c>
      <c r="EV48" s="64">
        <v>384.43262299999998</v>
      </c>
      <c r="EW48" s="64">
        <v>440.90390899999989</v>
      </c>
      <c r="EX48" s="65">
        <v>414.46936500000004</v>
      </c>
      <c r="EY48" s="64">
        <v>388.42602799999997</v>
      </c>
      <c r="EZ48" s="64">
        <v>378.28866500000004</v>
      </c>
      <c r="FA48" s="65">
        <v>374.99672499999997</v>
      </c>
      <c r="FB48" s="65">
        <v>370.91894500000001</v>
      </c>
      <c r="FC48" s="65">
        <v>471.15610200000003</v>
      </c>
      <c r="FD48" s="65">
        <v>427.9</v>
      </c>
      <c r="FE48" s="59">
        <v>1139.5999999999999</v>
      </c>
      <c r="FF48" s="59">
        <v>431</v>
      </c>
      <c r="FG48" s="57">
        <v>402.4</v>
      </c>
      <c r="FH48" s="59">
        <v>402.43364299999996</v>
      </c>
      <c r="FI48" s="59">
        <v>390.92720300000008</v>
      </c>
      <c r="FJ48" s="59">
        <v>426.65269799999999</v>
      </c>
      <c r="FK48" s="59">
        <v>405.36924900000002</v>
      </c>
      <c r="FL48" s="59">
        <v>447.29606199999995</v>
      </c>
      <c r="FM48" s="59">
        <v>299.43121399999995</v>
      </c>
      <c r="FN48" s="59">
        <v>328.23054600000006</v>
      </c>
      <c r="FO48" s="59">
        <v>472.14840200000003</v>
      </c>
      <c r="FP48" s="59">
        <v>450.63911500000006</v>
      </c>
      <c r="FQ48" s="59">
        <v>421.328868</v>
      </c>
      <c r="FR48" s="59">
        <v>456.47314999999998</v>
      </c>
      <c r="FS48" s="59">
        <v>394.02331400000003</v>
      </c>
      <c r="FT48" s="59">
        <v>350.17897099999993</v>
      </c>
      <c r="FU48" s="59">
        <v>639.01466099999993</v>
      </c>
      <c r="FV48" s="59">
        <v>403.28503499999999</v>
      </c>
      <c r="FW48" s="59">
        <v>371.706841</v>
      </c>
      <c r="FX48" s="59">
        <v>447.85808199999997</v>
      </c>
      <c r="FY48" s="59">
        <v>374.500272</v>
      </c>
      <c r="FZ48" s="59">
        <f>FZ49+FZ50</f>
        <v>354.74611899999991</v>
      </c>
      <c r="GA48" s="59">
        <v>446.4955930000001</v>
      </c>
      <c r="GB48" s="57">
        <v>400.890308</v>
      </c>
      <c r="GC48" s="57">
        <v>374.82021300000002</v>
      </c>
      <c r="GD48" s="57">
        <f>GD49+GD50</f>
        <v>334.94927899999993</v>
      </c>
      <c r="GE48" s="57">
        <f>GE49+GE50</f>
        <v>371.81719700000002</v>
      </c>
      <c r="GF48" s="57">
        <f>GF49+GF50</f>
        <v>357.72659199999998</v>
      </c>
      <c r="GG48" s="57">
        <v>341.97772099999997</v>
      </c>
      <c r="GH48" s="57">
        <v>379.36666899999983</v>
      </c>
      <c r="GI48" s="57">
        <v>338.43646999999999</v>
      </c>
      <c r="GJ48" s="57">
        <v>329.26005700000002</v>
      </c>
      <c r="GK48" s="57">
        <v>328.53395399999999</v>
      </c>
      <c r="GL48" s="57">
        <v>315.991356</v>
      </c>
      <c r="GM48" s="57">
        <v>493.02194999999995</v>
      </c>
      <c r="GN48" s="57">
        <v>465.29663000000011</v>
      </c>
      <c r="GO48" s="57">
        <v>430.40866499999987</v>
      </c>
      <c r="GP48" s="57">
        <v>439.11773799999992</v>
      </c>
      <c r="GQ48" s="57">
        <v>412.94925399999988</v>
      </c>
      <c r="GR48" s="57">
        <v>439.61333500000012</v>
      </c>
      <c r="GS48" s="57">
        <v>423.71479199999993</v>
      </c>
      <c r="GT48" s="57">
        <v>699.29550700000004</v>
      </c>
      <c r="GU48" s="57">
        <v>427.64341699999994</v>
      </c>
      <c r="GV48" s="57">
        <v>426.38485499999996</v>
      </c>
      <c r="GW48" s="57">
        <v>412.56529699999999</v>
      </c>
      <c r="GX48" s="57">
        <v>393.047415</v>
      </c>
      <c r="GY48" s="57">
        <v>509.17236500000001</v>
      </c>
      <c r="GZ48" s="57">
        <v>445.53754100000003</v>
      </c>
      <c r="HA48" s="57">
        <v>432.42120499999999</v>
      </c>
      <c r="HB48" s="57">
        <v>432.63851</v>
      </c>
      <c r="HC48" s="57">
        <v>448.79790800000001</v>
      </c>
      <c r="HD48" s="57">
        <v>500.45175399999999</v>
      </c>
      <c r="HE48" s="57">
        <v>500.22141799999997</v>
      </c>
      <c r="HF48" s="57">
        <v>578.72260699999993</v>
      </c>
      <c r="HG48" s="57">
        <v>644.55376999999999</v>
      </c>
      <c r="HH48" s="57">
        <v>678.17503000000011</v>
      </c>
      <c r="HI48" s="57">
        <v>750.72835899999995</v>
      </c>
      <c r="HJ48" s="57">
        <v>803.14929600000005</v>
      </c>
      <c r="HK48" s="57">
        <v>1360.7925640000001</v>
      </c>
      <c r="HL48" s="57">
        <v>1112.3094040000001</v>
      </c>
      <c r="HM48" s="57">
        <v>900.19272799999987</v>
      </c>
      <c r="HN48" s="57">
        <v>902.79667999999992</v>
      </c>
      <c r="HO48" s="57">
        <v>921.25444199999993</v>
      </c>
      <c r="HP48" s="57">
        <v>977.82615799999996</v>
      </c>
      <c r="HQ48" s="57">
        <v>986.32961900000009</v>
      </c>
      <c r="HR48" s="57">
        <v>977.38789699999984</v>
      </c>
      <c r="HS48" s="57">
        <v>1047.982755</v>
      </c>
      <c r="HT48" s="57">
        <v>1004.4295840000002</v>
      </c>
      <c r="HU48" s="57">
        <v>1058.5701009999998</v>
      </c>
      <c r="HV48" s="142">
        <f t="shared" ref="HU48:HV48" si="25">HV49+HV50</f>
        <v>901.07507299999997</v>
      </c>
      <c r="HW48" s="142">
        <f t="shared" ref="HW48" si="26">HW49+HW50</f>
        <v>1156.1011469999999</v>
      </c>
    </row>
    <row r="49" spans="1:231" x14ac:dyDescent="0.25">
      <c r="A49" s="70" t="s">
        <v>263</v>
      </c>
      <c r="B49" s="49" t="s">
        <v>208</v>
      </c>
      <c r="C49" s="70" t="s">
        <v>263</v>
      </c>
      <c r="D49" s="20">
        <v>141.48437100000001</v>
      </c>
      <c r="E49" s="92">
        <v>139.85362900000001</v>
      </c>
      <c r="F49" s="92">
        <v>137.64403100000001</v>
      </c>
      <c r="G49" s="92">
        <v>111.707723</v>
      </c>
      <c r="H49" s="92">
        <v>139.44486599999999</v>
      </c>
      <c r="I49" s="85">
        <v>67.699061999999998</v>
      </c>
      <c r="J49" s="80">
        <v>66.433452000000003</v>
      </c>
      <c r="K49" s="80">
        <v>103.21037099999999</v>
      </c>
      <c r="L49" s="20">
        <v>64.083327999999995</v>
      </c>
      <c r="M49" s="20">
        <v>63.949162999999999</v>
      </c>
      <c r="N49" s="20">
        <v>121.83582</v>
      </c>
      <c r="O49" s="80">
        <v>82.838250000000002</v>
      </c>
      <c r="P49" s="20">
        <v>89.537198000000004</v>
      </c>
      <c r="Q49" s="20">
        <v>81.921526999999998</v>
      </c>
      <c r="R49" s="20">
        <v>86.694002999999995</v>
      </c>
      <c r="S49" s="22">
        <v>82.515851999999995</v>
      </c>
      <c r="T49" s="20">
        <v>121.244603</v>
      </c>
      <c r="U49" s="20">
        <v>88.534180000000006</v>
      </c>
      <c r="V49" s="80">
        <v>104.419956</v>
      </c>
      <c r="W49" s="80">
        <v>73.742095000000006</v>
      </c>
      <c r="X49" s="20">
        <v>59.455432000000002</v>
      </c>
      <c r="Y49" s="20">
        <v>75.086617000000004</v>
      </c>
      <c r="Z49" s="80">
        <v>134.252858</v>
      </c>
      <c r="AA49" s="80">
        <v>137.784739</v>
      </c>
      <c r="AB49" s="20">
        <v>132.67528100000001</v>
      </c>
      <c r="AC49" s="22">
        <v>128.993999</v>
      </c>
      <c r="AD49" s="20">
        <v>175.20091199999999</v>
      </c>
      <c r="AE49" s="20">
        <v>106.684414</v>
      </c>
      <c r="AF49" s="20">
        <v>126.84556499999999</v>
      </c>
      <c r="AG49" s="20">
        <v>138.196134</v>
      </c>
      <c r="AH49" s="20">
        <v>159.233148</v>
      </c>
      <c r="AI49" s="20">
        <v>168.94332800000001</v>
      </c>
      <c r="AJ49" s="20">
        <v>97.780420000000007</v>
      </c>
      <c r="AK49" s="20">
        <v>92.459084000000004</v>
      </c>
      <c r="AL49" s="20">
        <v>118.95059000000001</v>
      </c>
      <c r="AM49" s="22">
        <v>154.09456700000001</v>
      </c>
      <c r="AN49" s="20">
        <v>160.23538300000001</v>
      </c>
      <c r="AO49" s="20">
        <v>177.157794</v>
      </c>
      <c r="AP49" s="20">
        <v>139.729376</v>
      </c>
      <c r="AQ49" s="20">
        <v>149.51302100000001</v>
      </c>
      <c r="AR49" s="20">
        <v>153.06315499999999</v>
      </c>
      <c r="AS49" s="20">
        <v>146.161925</v>
      </c>
      <c r="AT49" s="20">
        <v>130.61305999999999</v>
      </c>
      <c r="AU49" s="20">
        <v>133.62687600000001</v>
      </c>
      <c r="AV49" s="20">
        <v>141.13752199999999</v>
      </c>
      <c r="AW49" s="22">
        <v>137.74514400000001</v>
      </c>
      <c r="AX49" s="20">
        <v>131.837288</v>
      </c>
      <c r="AY49" s="20">
        <v>220.34850800000001</v>
      </c>
      <c r="AZ49" s="20">
        <v>428.49374499999999</v>
      </c>
      <c r="BA49" s="20">
        <v>205.12437600000001</v>
      </c>
      <c r="BB49" s="20">
        <v>427.53424000000001</v>
      </c>
      <c r="BC49" s="20">
        <v>208.54246499999999</v>
      </c>
      <c r="BD49" s="20">
        <v>225.778783</v>
      </c>
      <c r="BE49" s="20">
        <v>222.85528500000001</v>
      </c>
      <c r="BF49" s="20">
        <v>192.70157900000001</v>
      </c>
      <c r="BG49" s="20">
        <v>233.55912499999999</v>
      </c>
      <c r="BH49" s="20">
        <v>196.799091</v>
      </c>
      <c r="BI49" s="20">
        <v>206.73873499999999</v>
      </c>
      <c r="BJ49" s="20">
        <v>208.81337300000001</v>
      </c>
      <c r="BK49" s="20">
        <v>284.69985100000002</v>
      </c>
      <c r="BL49" s="20">
        <v>295.27813600000002</v>
      </c>
      <c r="BM49" s="20">
        <v>494.52093300000001</v>
      </c>
      <c r="BN49" s="22">
        <v>286.70807000000002</v>
      </c>
      <c r="BO49" s="22">
        <v>257.35587199999998</v>
      </c>
      <c r="BP49" s="22">
        <v>251.147696</v>
      </c>
      <c r="BQ49" s="22">
        <v>247.335801</v>
      </c>
      <c r="BR49" s="22">
        <v>258.57937500000003</v>
      </c>
      <c r="BS49" s="22">
        <v>269.10787399999998</v>
      </c>
      <c r="BT49" s="20">
        <v>650.95400400000005</v>
      </c>
      <c r="BU49" s="20">
        <v>245.441901</v>
      </c>
      <c r="BV49" s="20">
        <v>173.93053399999999</v>
      </c>
      <c r="BW49" s="20">
        <v>230.43466000000001</v>
      </c>
      <c r="BX49" s="20">
        <v>223.66307499999999</v>
      </c>
      <c r="BY49" s="20">
        <v>228.33405300000001</v>
      </c>
      <c r="BZ49" s="20">
        <v>222.99285800000001</v>
      </c>
      <c r="CA49" s="20">
        <v>220.81534600000001</v>
      </c>
      <c r="CB49" s="20">
        <v>209.11998199999999</v>
      </c>
      <c r="CC49" s="20">
        <v>213.06285</v>
      </c>
      <c r="CD49" s="20">
        <v>208.43861200000001</v>
      </c>
      <c r="CE49" s="20">
        <v>211.59602599999999</v>
      </c>
      <c r="CF49" s="20">
        <v>203.06053800000001</v>
      </c>
      <c r="CG49" s="20">
        <v>214.00233299999999</v>
      </c>
      <c r="CH49" s="20">
        <v>218.635077</v>
      </c>
      <c r="CI49" s="20">
        <v>301.00415500000003</v>
      </c>
      <c r="CJ49" s="20">
        <v>274.99149299999999</v>
      </c>
      <c r="CK49" s="20">
        <v>259.48724700000002</v>
      </c>
      <c r="CL49" s="20">
        <v>252.23580200000001</v>
      </c>
      <c r="CM49" s="20">
        <v>255.28372300000001</v>
      </c>
      <c r="CN49" s="20">
        <v>241.560067</v>
      </c>
      <c r="CO49" s="20">
        <v>239.39532199999999</v>
      </c>
      <c r="CP49" s="20">
        <v>239.25739200000001</v>
      </c>
      <c r="CQ49" s="20">
        <v>241.937667</v>
      </c>
      <c r="CR49" s="20">
        <v>245.09091599999999</v>
      </c>
      <c r="CS49" s="20">
        <v>695.88083099999994</v>
      </c>
      <c r="CT49" s="20">
        <v>248.66825</v>
      </c>
      <c r="CU49" s="20">
        <v>330.64976799999999</v>
      </c>
      <c r="CV49" s="20">
        <v>331.21342900000002</v>
      </c>
      <c r="CW49" s="20">
        <v>316.10792300000003</v>
      </c>
      <c r="CX49" s="20">
        <v>307.03370200000001</v>
      </c>
      <c r="CY49" s="20">
        <v>283.59956099999999</v>
      </c>
      <c r="CZ49" s="20">
        <v>276.974065</v>
      </c>
      <c r="DA49" s="20">
        <v>275.96595300000001</v>
      </c>
      <c r="DB49" s="20">
        <v>270.87778500000002</v>
      </c>
      <c r="DC49" s="20">
        <v>262.38216699999998</v>
      </c>
      <c r="DD49" s="20">
        <v>251.36266499999999</v>
      </c>
      <c r="DE49" s="20">
        <v>253.90823699999999</v>
      </c>
      <c r="DF49" s="20">
        <v>251.54727300000002</v>
      </c>
      <c r="DG49" s="20">
        <v>299.567069</v>
      </c>
      <c r="DH49" s="113">
        <v>282.18484799999999</v>
      </c>
      <c r="DI49" s="25">
        <v>277.36596800000001</v>
      </c>
      <c r="DJ49" s="113">
        <v>278.73556600000001</v>
      </c>
      <c r="DK49" s="113">
        <v>285.40377599999999</v>
      </c>
      <c r="DL49" s="113">
        <v>280.89909899999998</v>
      </c>
      <c r="DM49" s="114">
        <v>529.45917099999997</v>
      </c>
      <c r="DN49" s="96">
        <v>261.56585799999999</v>
      </c>
      <c r="DO49" s="20">
        <v>261.00380000000001</v>
      </c>
      <c r="DP49" s="20">
        <v>260.72285999999997</v>
      </c>
      <c r="DQ49" s="20">
        <v>260.72302200000001</v>
      </c>
      <c r="DR49" s="21">
        <v>259.81643100000002</v>
      </c>
      <c r="DS49" s="22">
        <v>332.58396299999998</v>
      </c>
      <c r="DT49" s="21">
        <v>325.33056700000003</v>
      </c>
      <c r="DU49" s="21">
        <v>321.51079600000003</v>
      </c>
      <c r="DV49" s="21">
        <v>315.23143600000003</v>
      </c>
      <c r="DW49" s="21">
        <v>313.80296800000002</v>
      </c>
      <c r="DX49" s="20">
        <v>312.71992299999999</v>
      </c>
      <c r="DY49" s="20">
        <v>311.86065600000001</v>
      </c>
      <c r="DZ49" s="20">
        <v>303.76517799999999</v>
      </c>
      <c r="EA49" s="20">
        <v>303.765942</v>
      </c>
      <c r="EB49" s="20">
        <v>304.83331699999997</v>
      </c>
      <c r="EC49" s="20">
        <v>306.50502800000004</v>
      </c>
      <c r="ED49" s="20">
        <v>306.22321899999997</v>
      </c>
      <c r="EE49" s="20">
        <v>357.595482</v>
      </c>
      <c r="EF49" s="20">
        <v>322.55530700000003</v>
      </c>
      <c r="EG49" s="20">
        <v>320.55984100000001</v>
      </c>
      <c r="EH49" s="20">
        <v>321.85635000000002</v>
      </c>
      <c r="EI49" s="20">
        <v>318.21812799999998</v>
      </c>
      <c r="EJ49" s="20">
        <v>303.71963100000005</v>
      </c>
      <c r="EK49" s="20">
        <v>497.60523599999999</v>
      </c>
      <c r="EL49" s="20">
        <v>492.00020600000005</v>
      </c>
      <c r="EM49" s="20">
        <v>429.10556700000001</v>
      </c>
      <c r="EN49" s="20">
        <v>426.745296</v>
      </c>
      <c r="EO49" s="1">
        <v>405.19576499999999</v>
      </c>
      <c r="EP49" s="20">
        <v>402.75561200000004</v>
      </c>
      <c r="EQ49" s="20">
        <v>424.02436799999998</v>
      </c>
      <c r="ER49" s="64">
        <v>421.39097800000002</v>
      </c>
      <c r="ES49" s="64">
        <v>362.57622500000002</v>
      </c>
      <c r="ET49" s="64">
        <v>360.54945700000002</v>
      </c>
      <c r="EU49" s="64">
        <v>357.996013</v>
      </c>
      <c r="EV49" s="64">
        <v>357.812971</v>
      </c>
      <c r="EW49" s="64">
        <v>328.87397499999997</v>
      </c>
      <c r="EX49" s="65">
        <v>333.16499399999998</v>
      </c>
      <c r="EY49" s="64">
        <v>334.42762500000003</v>
      </c>
      <c r="EZ49" s="64">
        <v>333.61166300000002</v>
      </c>
      <c r="FA49" s="65">
        <v>334.01427100000001</v>
      </c>
      <c r="FB49" s="65">
        <v>330.465148</v>
      </c>
      <c r="FC49" s="65">
        <v>368.05921499999999</v>
      </c>
      <c r="FD49" s="65">
        <v>355.6</v>
      </c>
      <c r="FE49" s="59">
        <v>358.5</v>
      </c>
      <c r="FF49" s="59">
        <v>338</v>
      </c>
      <c r="FG49" s="57">
        <v>336.9</v>
      </c>
      <c r="FH49" s="59">
        <v>336.89369799999997</v>
      </c>
      <c r="FI49" s="59">
        <v>334.37868100000003</v>
      </c>
      <c r="FJ49" s="59">
        <v>333.69980799999996</v>
      </c>
      <c r="FK49" s="59">
        <v>334.52942000000002</v>
      </c>
      <c r="FL49" s="59">
        <v>323.63883800000002</v>
      </c>
      <c r="FM49" s="59">
        <v>220.10520799999998</v>
      </c>
      <c r="FN49" s="59">
        <v>217.02118400000001</v>
      </c>
      <c r="FO49" s="59">
        <v>304.57881599999996</v>
      </c>
      <c r="FP49" s="59">
        <v>327.704249</v>
      </c>
      <c r="FQ49" s="59">
        <v>316.54460799999998</v>
      </c>
      <c r="FR49" s="59">
        <v>304.17878300000001</v>
      </c>
      <c r="FS49" s="59">
        <v>302.54372599999999</v>
      </c>
      <c r="FT49" s="59">
        <v>272.97533599999997</v>
      </c>
      <c r="FU49" s="59">
        <v>281.45386999999999</v>
      </c>
      <c r="FV49" s="59">
        <v>300.28691800000001</v>
      </c>
      <c r="FW49" s="59">
        <v>290.57342699999998</v>
      </c>
      <c r="FX49" s="59">
        <v>277.909941</v>
      </c>
      <c r="FY49" s="59">
        <v>284.52571799999998</v>
      </c>
      <c r="FZ49" s="59">
        <f>'[1]Table 1 revised liab RBV'!$CE$86</f>
        <v>287.41287699999998</v>
      </c>
      <c r="GA49" s="59">
        <v>321.85388</v>
      </c>
      <c r="GB49" s="57">
        <v>303.61872800000003</v>
      </c>
      <c r="GC49" s="57">
        <v>289.792079</v>
      </c>
      <c r="GD49" s="57">
        <v>267.10821499999997</v>
      </c>
      <c r="GE49" s="57">
        <v>313.77681200000001</v>
      </c>
      <c r="GF49" s="57">
        <v>310.24397399999998</v>
      </c>
      <c r="GG49" s="57">
        <v>292.91437299999996</v>
      </c>
      <c r="GH49" s="57">
        <v>291.51020199999999</v>
      </c>
      <c r="GI49" s="57">
        <v>289.81543299999998</v>
      </c>
      <c r="GJ49" s="57">
        <v>290.79343299999999</v>
      </c>
      <c r="GK49" s="57">
        <v>286.41868399999998</v>
      </c>
      <c r="GL49" s="57">
        <v>283.36946399999999</v>
      </c>
      <c r="GM49" s="57">
        <v>420.62727600000005</v>
      </c>
      <c r="GN49" s="57">
        <v>408.58056800000003</v>
      </c>
      <c r="GO49" s="57">
        <v>399.379614</v>
      </c>
      <c r="GP49" s="57">
        <v>397.61062600000002</v>
      </c>
      <c r="GQ49" s="57">
        <v>384.13095199999998</v>
      </c>
      <c r="GR49" s="57">
        <v>389.39515400000005</v>
      </c>
      <c r="GS49" s="57">
        <v>386.12787199999997</v>
      </c>
      <c r="GT49" s="57">
        <v>420.05405200000001</v>
      </c>
      <c r="GU49" s="57">
        <v>399.35877399999998</v>
      </c>
      <c r="GV49" s="57">
        <v>405.24448899999999</v>
      </c>
      <c r="GW49" s="57">
        <v>387.15738199999998</v>
      </c>
      <c r="GX49" s="57">
        <v>345.66997300000003</v>
      </c>
      <c r="GY49" s="57">
        <v>415.70168899999999</v>
      </c>
      <c r="GZ49" s="57">
        <v>402.26921700000003</v>
      </c>
      <c r="HA49" s="57">
        <v>398.381439</v>
      </c>
      <c r="HB49" s="57">
        <v>401.55041800000004</v>
      </c>
      <c r="HC49" s="57">
        <v>401.34927500000003</v>
      </c>
      <c r="HD49" s="57">
        <v>419.13533799999999</v>
      </c>
      <c r="HE49" s="57">
        <v>416.915975</v>
      </c>
      <c r="HF49" s="57">
        <v>344.74692299999998</v>
      </c>
      <c r="HG49" s="57">
        <v>401.52718399999998</v>
      </c>
      <c r="HH49" s="57">
        <v>401.48003399999999</v>
      </c>
      <c r="HI49" s="57">
        <v>396.68462199999999</v>
      </c>
      <c r="HJ49" s="57">
        <v>391.92527199999995</v>
      </c>
      <c r="HK49" s="57">
        <v>475.039244</v>
      </c>
      <c r="HL49" s="57">
        <v>461.18926199999999</v>
      </c>
      <c r="HM49" s="57">
        <v>448.612393</v>
      </c>
      <c r="HN49" s="57">
        <v>441.810632</v>
      </c>
      <c r="HO49" s="57">
        <v>436.35215999999997</v>
      </c>
      <c r="HP49" s="57">
        <v>434.307455</v>
      </c>
      <c r="HQ49" s="57">
        <v>427.28898099999998</v>
      </c>
      <c r="HR49" s="57">
        <v>419.31085100000001</v>
      </c>
      <c r="HS49" s="57">
        <v>418.10801400000003</v>
      </c>
      <c r="HT49" s="57">
        <v>411.56454200000002</v>
      </c>
      <c r="HU49" s="57">
        <v>433.66645199999999</v>
      </c>
      <c r="HV49" s="59">
        <f>'[2]Table 1 revised liab RBV'!BC$86</f>
        <v>323.21749399999999</v>
      </c>
      <c r="HW49" s="59">
        <f>'[2]Table 1 revised liab RBV'!BD$86</f>
        <v>511.77736099999993</v>
      </c>
    </row>
    <row r="50" spans="1:231" x14ac:dyDescent="0.25">
      <c r="A50" s="70" t="s">
        <v>264</v>
      </c>
      <c r="B50" s="49" t="s">
        <v>224</v>
      </c>
      <c r="C50" s="70" t="s">
        <v>264</v>
      </c>
      <c r="D50" s="20">
        <v>5.9592409999999996</v>
      </c>
      <c r="E50" s="92">
        <v>0</v>
      </c>
      <c r="F50" s="92">
        <v>0.3</v>
      </c>
      <c r="G50" s="92">
        <v>0.3</v>
      </c>
      <c r="H50" s="92">
        <v>0.2</v>
      </c>
      <c r="I50" s="85">
        <v>3.408455</v>
      </c>
      <c r="J50" s="80">
        <v>2.6298089999999998</v>
      </c>
      <c r="K50" s="80">
        <v>5.62582</v>
      </c>
      <c r="L50" s="20">
        <v>5.6322809999999999</v>
      </c>
      <c r="M50" s="20">
        <v>4.7511229999999998</v>
      </c>
      <c r="N50" s="20">
        <v>4.751131</v>
      </c>
      <c r="O50" s="80">
        <v>0.5</v>
      </c>
      <c r="P50" s="20">
        <v>4.3551279999999997</v>
      </c>
      <c r="Q50" s="20">
        <v>1.9226030000000001</v>
      </c>
      <c r="R50" s="20">
        <v>4.1187329999999998</v>
      </c>
      <c r="S50" s="22">
        <v>5.8778119999999996</v>
      </c>
      <c r="T50" s="20">
        <v>5.6533680000000004</v>
      </c>
      <c r="U50" s="20">
        <v>5.6760989999999998</v>
      </c>
      <c r="V50" s="80">
        <v>0.2</v>
      </c>
      <c r="W50" s="80">
        <v>0.3</v>
      </c>
      <c r="X50" s="20">
        <v>5.636997</v>
      </c>
      <c r="Y50" s="20">
        <v>4</v>
      </c>
      <c r="Z50" s="80">
        <v>0.2</v>
      </c>
      <c r="AA50" s="80">
        <v>0.3</v>
      </c>
      <c r="AB50" s="20">
        <v>5.6882659999999996</v>
      </c>
      <c r="AC50" s="22">
        <v>4.602525</v>
      </c>
      <c r="AD50" s="20">
        <v>7.7201979999999999</v>
      </c>
      <c r="AE50" s="20">
        <v>8.7347660000000005</v>
      </c>
      <c r="AF50" s="20">
        <v>6.5260449999999999</v>
      </c>
      <c r="AG50" s="20">
        <v>8.3272720000000007</v>
      </c>
      <c r="AH50" s="20">
        <v>5.71082</v>
      </c>
      <c r="AI50" s="20">
        <v>3.9748899999999998</v>
      </c>
      <c r="AJ50" s="20">
        <v>10.05076</v>
      </c>
      <c r="AK50" s="20">
        <v>8.786429</v>
      </c>
      <c r="AL50" s="20">
        <v>7.9125610000000002</v>
      </c>
      <c r="AM50" s="22">
        <v>7.6682459999999999</v>
      </c>
      <c r="AN50" s="20">
        <v>10.473917999999999</v>
      </c>
      <c r="AO50" s="20">
        <v>9.6591930000000001</v>
      </c>
      <c r="AP50" s="20">
        <v>5.3247010000000001</v>
      </c>
      <c r="AQ50" s="20">
        <v>9.5894300000000001</v>
      </c>
      <c r="AR50" s="20">
        <v>8.0150389999999998</v>
      </c>
      <c r="AS50" s="20">
        <v>7.8163830000000001</v>
      </c>
      <c r="AT50" s="20">
        <v>6.7568409999999997</v>
      </c>
      <c r="AU50" s="20">
        <v>9.0456240000000001</v>
      </c>
      <c r="AV50" s="20">
        <v>8.7644389999999994</v>
      </c>
      <c r="AW50" s="22">
        <v>11.192003</v>
      </c>
      <c r="AX50" s="20">
        <v>9.578303</v>
      </c>
      <c r="AY50" s="20">
        <v>9.4087969999999999</v>
      </c>
      <c r="AZ50" s="20">
        <v>9.2764609999999994</v>
      </c>
      <c r="BA50" s="20">
        <v>8.6343610000000002</v>
      </c>
      <c r="BB50" s="20">
        <v>10.406355</v>
      </c>
      <c r="BC50" s="20">
        <v>11.080501</v>
      </c>
      <c r="BD50" s="20">
        <v>6.6326929999999997</v>
      </c>
      <c r="BE50" s="20">
        <v>7.2502639999999996</v>
      </c>
      <c r="BF50" s="20">
        <v>5.1727920000000003</v>
      </c>
      <c r="BG50" s="20">
        <v>5.8606189999999998</v>
      </c>
      <c r="BH50" s="20">
        <v>7.7137900000000004</v>
      </c>
      <c r="BI50" s="20">
        <v>9.6933039999999995</v>
      </c>
      <c r="BJ50" s="20">
        <v>9.763204</v>
      </c>
      <c r="BK50" s="20">
        <v>10.759957</v>
      </c>
      <c r="BL50" s="20">
        <v>-170.27824699999999</v>
      </c>
      <c r="BM50" s="20">
        <v>4.6028250000000002</v>
      </c>
      <c r="BN50" s="20">
        <v>7.7204990000000002</v>
      </c>
      <c r="BO50" s="20">
        <v>8.7350670000000008</v>
      </c>
      <c r="BP50" s="20">
        <v>6.5263470000000003</v>
      </c>
      <c r="BQ50" s="20">
        <v>8.3275749999999995</v>
      </c>
      <c r="BR50" s="20">
        <v>5.7111239999999999</v>
      </c>
      <c r="BS50" s="20">
        <v>3.9751940000000001</v>
      </c>
      <c r="BT50" s="20">
        <v>10.051064999999999</v>
      </c>
      <c r="BU50" s="20">
        <v>8.7867350000000002</v>
      </c>
      <c r="BV50" s="20">
        <v>7.909243</v>
      </c>
      <c r="BW50" s="20">
        <v>7.664911</v>
      </c>
      <c r="BX50" s="20">
        <v>10.470583</v>
      </c>
      <c r="BY50" s="20">
        <v>9.6558489999999999</v>
      </c>
      <c r="BZ50" s="20">
        <v>5.3213489999999997</v>
      </c>
      <c r="CA50" s="20">
        <v>9.5860699999999994</v>
      </c>
      <c r="CB50" s="20">
        <v>8.0116709999999998</v>
      </c>
      <c r="CC50" s="20">
        <v>7.8130069999999998</v>
      </c>
      <c r="CD50" s="20">
        <v>6.753457</v>
      </c>
      <c r="CE50" s="20">
        <v>9.0422320000000003</v>
      </c>
      <c r="CF50" s="20">
        <v>8.7610379999999992</v>
      </c>
      <c r="CG50" s="20">
        <v>11.192003</v>
      </c>
      <c r="CH50" s="20">
        <v>9.5748850000000001</v>
      </c>
      <c r="CI50" s="20">
        <v>9.4054009999999995</v>
      </c>
      <c r="CJ50" s="20">
        <v>9.2730250000000005</v>
      </c>
      <c r="CK50" s="20">
        <v>8.6309159999999991</v>
      </c>
      <c r="CL50" s="20">
        <v>10.402903</v>
      </c>
      <c r="CM50" s="20">
        <v>11.07704</v>
      </c>
      <c r="CN50" s="20">
        <v>6.6292239999999998</v>
      </c>
      <c r="CO50" s="20">
        <v>7.2467860000000002</v>
      </c>
      <c r="CP50" s="20">
        <v>5.1693059999999997</v>
      </c>
      <c r="CQ50" s="20">
        <v>5.8571239999999998</v>
      </c>
      <c r="CR50" s="20">
        <v>7.710286</v>
      </c>
      <c r="CS50" s="20">
        <v>-446.05109299999998</v>
      </c>
      <c r="CT50" s="20">
        <v>9.759684</v>
      </c>
      <c r="CU50" s="20">
        <v>10.756422000000001</v>
      </c>
      <c r="CV50" s="20">
        <v>-122.540556</v>
      </c>
      <c r="CW50" s="20">
        <v>-113.040406</v>
      </c>
      <c r="CX50" s="20">
        <v>9.327083</v>
      </c>
      <c r="CY50" s="20">
        <v>2.649797</v>
      </c>
      <c r="CZ50" s="20">
        <v>6.2577420000000004</v>
      </c>
      <c r="DA50" s="20">
        <v>6.0588150000000001</v>
      </c>
      <c r="DB50" s="20">
        <v>9.597156</v>
      </c>
      <c r="DC50" s="20">
        <v>9.0227959999999996</v>
      </c>
      <c r="DD50" s="20">
        <v>27.376321000000075</v>
      </c>
      <c r="DE50" s="20">
        <v>21.030651000000034</v>
      </c>
      <c r="DF50" s="20">
        <v>25.907472999999982</v>
      </c>
      <c r="DG50" s="20">
        <v>32.173123999999916</v>
      </c>
      <c r="DH50" s="113">
        <v>16.120091000000002</v>
      </c>
      <c r="DI50" s="113">
        <v>16.825378999999998</v>
      </c>
      <c r="DJ50" s="113">
        <v>19.542685000000006</v>
      </c>
      <c r="DK50" s="113">
        <v>26.885788999999932</v>
      </c>
      <c r="DL50" s="113">
        <v>22.148543000000018</v>
      </c>
      <c r="DM50" s="114">
        <v>46.533194000000037</v>
      </c>
      <c r="DN50" s="96">
        <v>49.008667000000059</v>
      </c>
      <c r="DO50" s="20">
        <v>41.049494999999979</v>
      </c>
      <c r="DP50" s="20">
        <v>46.299431000000027</v>
      </c>
      <c r="DQ50" s="20">
        <v>27.31237299999998</v>
      </c>
      <c r="DR50" s="21">
        <v>38.664627999999993</v>
      </c>
      <c r="DS50" s="22">
        <v>58.639776999999981</v>
      </c>
      <c r="DT50" s="21">
        <v>32.211999999999989</v>
      </c>
      <c r="DU50" s="21">
        <v>26.370742000000064</v>
      </c>
      <c r="DV50" s="21">
        <v>23.994643999999994</v>
      </c>
      <c r="DW50" s="21">
        <v>23.89247899999998</v>
      </c>
      <c r="DX50" s="20">
        <v>29.270964000000049</v>
      </c>
      <c r="DY50" s="20">
        <v>41.328662000000008</v>
      </c>
      <c r="DZ50" s="20">
        <v>32.590955000000008</v>
      </c>
      <c r="EA50" s="20">
        <v>54.856000999999992</v>
      </c>
      <c r="EB50" s="20">
        <v>25.937998000000107</v>
      </c>
      <c r="EC50" s="20">
        <v>26.118394999999964</v>
      </c>
      <c r="ED50" s="20">
        <v>35.130279000000087</v>
      </c>
      <c r="EE50" s="20">
        <v>80.352430000000027</v>
      </c>
      <c r="EF50" s="20">
        <v>149.37510599999996</v>
      </c>
      <c r="EG50" s="20">
        <v>367.41472500000009</v>
      </c>
      <c r="EH50" s="20">
        <v>51.586123000000043</v>
      </c>
      <c r="EI50" s="20">
        <v>71.093154000000027</v>
      </c>
      <c r="EJ50" s="20">
        <v>67.852328999999941</v>
      </c>
      <c r="EK50" s="20">
        <v>127.35266200000001</v>
      </c>
      <c r="EL50" s="20">
        <v>107.67937700000004</v>
      </c>
      <c r="EM50" s="20">
        <v>132.58067800000003</v>
      </c>
      <c r="EN50" s="20">
        <v>181.32704200000001</v>
      </c>
      <c r="EO50" s="1">
        <v>66.262826000000018</v>
      </c>
      <c r="EP50" s="20">
        <v>54.45562300000006</v>
      </c>
      <c r="EQ50" s="20">
        <v>112.52889600000003</v>
      </c>
      <c r="ER50" s="64">
        <v>96.49588099999994</v>
      </c>
      <c r="ES50" s="64">
        <v>122.03241500000001</v>
      </c>
      <c r="ET50" s="64">
        <v>511.56188200000008</v>
      </c>
      <c r="EU50" s="64">
        <v>3.6111959999999499</v>
      </c>
      <c r="EV50" s="64">
        <v>26.619651999999974</v>
      </c>
      <c r="EW50" s="64">
        <v>112.02993399999991</v>
      </c>
      <c r="EX50" s="65">
        <v>81.30437100000006</v>
      </c>
      <c r="EY50" s="64">
        <v>53.998402999999939</v>
      </c>
      <c r="EZ50" s="64">
        <v>44.677002000000016</v>
      </c>
      <c r="FA50" s="65">
        <v>40.982453999999962</v>
      </c>
      <c r="FB50" s="65">
        <v>40.453797000000009</v>
      </c>
      <c r="FC50" s="65">
        <v>103.09688700000004</v>
      </c>
      <c r="FD50" s="65">
        <v>72.3</v>
      </c>
      <c r="FE50" s="59">
        <v>791.1</v>
      </c>
      <c r="FF50" s="59">
        <v>93</v>
      </c>
      <c r="FG50" s="57">
        <v>66.5</v>
      </c>
      <c r="FH50" s="59">
        <v>65.539944999999989</v>
      </c>
      <c r="FI50" s="59">
        <v>56.548522000000048</v>
      </c>
      <c r="FJ50" s="59">
        <v>92.952890000000025</v>
      </c>
      <c r="FK50" s="59">
        <v>70.839829000000009</v>
      </c>
      <c r="FL50" s="59">
        <v>123.65722399999993</v>
      </c>
      <c r="FM50" s="59">
        <v>79.326006000000007</v>
      </c>
      <c r="FN50" s="59">
        <v>111.20936200000006</v>
      </c>
      <c r="FO50" s="59">
        <v>167.56958600000007</v>
      </c>
      <c r="FP50" s="59">
        <v>122.93486600000006</v>
      </c>
      <c r="FQ50" s="59">
        <v>104.78426000000002</v>
      </c>
      <c r="FR50" s="59">
        <v>152.29436699999997</v>
      </c>
      <c r="FS50" s="59">
        <v>91.479588000000035</v>
      </c>
      <c r="FT50" s="59">
        <v>77.203634999999963</v>
      </c>
      <c r="FU50" s="59">
        <v>357.56079099999988</v>
      </c>
      <c r="FV50" s="59">
        <v>102.99811699999998</v>
      </c>
      <c r="FW50" s="59">
        <v>81.133414000000016</v>
      </c>
      <c r="FX50" s="59">
        <v>169.94814099999996</v>
      </c>
      <c r="FY50" s="59">
        <v>89.974554000000012</v>
      </c>
      <c r="FZ50" s="59">
        <f>'[1]Table 1 revised liab RBV'!$CE$96</f>
        <v>67.333241999999927</v>
      </c>
      <c r="GA50" s="59">
        <v>124.6417130000001</v>
      </c>
      <c r="GB50" s="57">
        <v>97.271579999999972</v>
      </c>
      <c r="GC50" s="57">
        <v>85.028134000000023</v>
      </c>
      <c r="GD50" s="57">
        <v>67.84106399999996</v>
      </c>
      <c r="GE50" s="57">
        <v>58.040385000000015</v>
      </c>
      <c r="GF50" s="57">
        <v>47.482618000000002</v>
      </c>
      <c r="GG50" s="57">
        <v>49.063348000000019</v>
      </c>
      <c r="GH50" s="57">
        <v>87.856466999999839</v>
      </c>
      <c r="GI50" s="57">
        <v>48.621037000000001</v>
      </c>
      <c r="GJ50" s="57">
        <v>38.466624000000024</v>
      </c>
      <c r="GK50" s="57">
        <v>42.11527000000001</v>
      </c>
      <c r="GL50" s="57">
        <v>32.621892000000003</v>
      </c>
      <c r="GM50" s="57">
        <v>72.394673999999895</v>
      </c>
      <c r="GN50" s="57">
        <v>56.716062000000079</v>
      </c>
      <c r="GO50" s="57">
        <v>31.029050999999868</v>
      </c>
      <c r="GP50" s="57">
        <v>41.507111999999893</v>
      </c>
      <c r="GQ50" s="57">
        <v>28.818301999999903</v>
      </c>
      <c r="GR50" s="57">
        <v>50.218181000000072</v>
      </c>
      <c r="GS50" s="57">
        <v>37.586919999999964</v>
      </c>
      <c r="GT50" s="57">
        <v>279.24145499999997</v>
      </c>
      <c r="GU50" s="57">
        <v>28.28464299999996</v>
      </c>
      <c r="GV50" s="57">
        <v>21.140365999999972</v>
      </c>
      <c r="GW50" s="57">
        <v>25.407915000000003</v>
      </c>
      <c r="GX50" s="57">
        <v>47.377441999999974</v>
      </c>
      <c r="GY50" s="57">
        <v>93.470676000000026</v>
      </c>
      <c r="GZ50" s="57">
        <v>43.268324000000007</v>
      </c>
      <c r="HA50" s="57">
        <v>34.039765999999986</v>
      </c>
      <c r="HB50" s="57">
        <v>31.088091999999961</v>
      </c>
      <c r="HC50" s="57">
        <v>47.448632999999973</v>
      </c>
      <c r="HD50" s="57">
        <v>81.316416000000004</v>
      </c>
      <c r="HE50" s="57">
        <v>83.305442999999968</v>
      </c>
      <c r="HF50" s="57">
        <v>233.975684</v>
      </c>
      <c r="HG50" s="57">
        <v>243.02658599999995</v>
      </c>
      <c r="HH50" s="57">
        <v>276.69499600000017</v>
      </c>
      <c r="HI50" s="57">
        <v>354.04373699999996</v>
      </c>
      <c r="HJ50" s="57">
        <v>411.2240240000001</v>
      </c>
      <c r="HK50" s="57">
        <v>885.75332000000003</v>
      </c>
      <c r="HL50" s="57">
        <v>651.12014199999999</v>
      </c>
      <c r="HM50" s="57">
        <v>451.58033499999988</v>
      </c>
      <c r="HN50" s="57">
        <v>460.98604799999998</v>
      </c>
      <c r="HO50" s="57">
        <v>484.90228200000001</v>
      </c>
      <c r="HP50" s="57">
        <v>543.51870299999996</v>
      </c>
      <c r="HQ50" s="57">
        <v>559.04063800000017</v>
      </c>
      <c r="HR50" s="57">
        <v>558.07704599999988</v>
      </c>
      <c r="HS50" s="57">
        <v>629.87474100000009</v>
      </c>
      <c r="HT50" s="57">
        <v>592.86504200000013</v>
      </c>
      <c r="HU50" s="57">
        <v>624.90364899999986</v>
      </c>
      <c r="HV50" s="59">
        <f>'[2]Table 1 revised liab RBV'!BC$96</f>
        <v>577.85757899999999</v>
      </c>
      <c r="HW50" s="59">
        <f>'[2]Table 1 revised liab RBV'!BD$96</f>
        <v>644.32378599999993</v>
      </c>
    </row>
    <row r="51" spans="1:231" x14ac:dyDescent="0.25">
      <c r="A51" s="70" t="s">
        <v>265</v>
      </c>
      <c r="B51" s="49" t="s">
        <v>225</v>
      </c>
      <c r="C51" s="70" t="s">
        <v>265</v>
      </c>
      <c r="D51" s="20"/>
      <c r="E51" s="92"/>
      <c r="F51" s="92"/>
      <c r="G51" s="92"/>
      <c r="H51" s="92"/>
      <c r="I51" s="85"/>
      <c r="J51" s="80"/>
      <c r="K51" s="80"/>
      <c r="L51" s="20"/>
      <c r="M51" s="20"/>
      <c r="N51" s="20"/>
      <c r="O51" s="80"/>
      <c r="P51" s="20"/>
      <c r="Q51" s="20"/>
      <c r="R51" s="20"/>
      <c r="S51" s="22"/>
      <c r="T51" s="20"/>
      <c r="U51" s="20"/>
      <c r="V51" s="80"/>
      <c r="W51" s="80"/>
      <c r="X51" s="20"/>
      <c r="Y51" s="20"/>
      <c r="Z51" s="80"/>
      <c r="AA51" s="80"/>
      <c r="AB51" s="20"/>
      <c r="AC51" s="22"/>
      <c r="AD51" s="20"/>
      <c r="AE51" s="20"/>
      <c r="AF51" s="20"/>
      <c r="AG51" s="20"/>
      <c r="AH51" s="20"/>
      <c r="AI51" s="20"/>
      <c r="AJ51" s="20"/>
      <c r="AK51" s="20"/>
      <c r="AL51" s="20"/>
      <c r="AM51" s="22"/>
      <c r="AN51" s="20"/>
      <c r="AO51" s="20"/>
      <c r="AP51" s="20"/>
      <c r="AQ51" s="20"/>
      <c r="AR51" s="20"/>
      <c r="AS51" s="20"/>
      <c r="AT51" s="20"/>
      <c r="AU51" s="20"/>
      <c r="AV51" s="20"/>
      <c r="AW51" s="22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>
        <v>17.799320999999999</v>
      </c>
      <c r="DE51" s="20">
        <v>15.003651</v>
      </c>
      <c r="DF51" s="20">
        <v>18.173473000000001</v>
      </c>
      <c r="DG51" s="20">
        <v>25.251124000000001</v>
      </c>
      <c r="DH51" s="113">
        <v>9.4830909999999999</v>
      </c>
      <c r="DI51" s="113">
        <v>12.699379</v>
      </c>
      <c r="DJ51" s="113">
        <v>11.370685000000002</v>
      </c>
      <c r="DK51" s="113">
        <v>17.254788999999999</v>
      </c>
      <c r="DL51" s="113">
        <v>14.830542999999999</v>
      </c>
      <c r="DM51" s="114">
        <v>39.828193999999996</v>
      </c>
      <c r="DN51" s="96">
        <v>32.884667</v>
      </c>
      <c r="DO51" s="20">
        <v>34.362494999999996</v>
      </c>
      <c r="DP51" s="20">
        <v>40.549430999999998</v>
      </c>
      <c r="DQ51" s="20">
        <v>23.907917999999999</v>
      </c>
      <c r="DR51" s="21">
        <v>31.302038</v>
      </c>
      <c r="DS51" s="22">
        <v>50.880527000000001</v>
      </c>
      <c r="DT51" s="21">
        <v>23.377189999999999</v>
      </c>
      <c r="DU51" s="21">
        <v>17.392901999999999</v>
      </c>
      <c r="DV51" s="21">
        <v>14.856049000000001</v>
      </c>
      <c r="DW51" s="21">
        <v>15.469964000000001</v>
      </c>
      <c r="DX51" s="20">
        <v>17.813448999999999</v>
      </c>
      <c r="DY51" s="20">
        <v>22.383862000000001</v>
      </c>
      <c r="DZ51" s="20">
        <v>20.399144999999997</v>
      </c>
      <c r="EA51" s="20">
        <v>37.352656000000003</v>
      </c>
      <c r="EB51" s="20">
        <v>17.124193000000002</v>
      </c>
      <c r="EC51" s="20">
        <v>19.288585000000001</v>
      </c>
      <c r="ED51" s="20">
        <v>25.574384000000002</v>
      </c>
      <c r="EE51" s="20">
        <v>64.26961</v>
      </c>
      <c r="EF51" s="20">
        <v>131.41538600000001</v>
      </c>
      <c r="EG51" s="20">
        <v>353.99347999999998</v>
      </c>
      <c r="EH51" s="20">
        <v>33.781587999999999</v>
      </c>
      <c r="EI51" s="20">
        <v>49.617203000000003</v>
      </c>
      <c r="EJ51" s="20">
        <v>50.412661</v>
      </c>
      <c r="EK51" s="20">
        <v>116.97004099999999</v>
      </c>
      <c r="EL51" s="20">
        <v>100.581227</v>
      </c>
      <c r="EM51" s="20">
        <v>120.255943</v>
      </c>
      <c r="EN51" s="20">
        <v>172.285327</v>
      </c>
      <c r="EO51" s="1">
        <v>54.133476000000002</v>
      </c>
      <c r="EP51" s="20">
        <v>44.950518000000002</v>
      </c>
      <c r="EQ51" s="20">
        <v>102.00197600000001</v>
      </c>
      <c r="ER51" s="64">
        <v>73.149251000000007</v>
      </c>
      <c r="ES51" s="64">
        <v>108.73789500000001</v>
      </c>
      <c r="ET51" s="64">
        <v>511.20164299999999</v>
      </c>
      <c r="EU51" s="64">
        <v>-11.702299000000002</v>
      </c>
      <c r="EV51" s="64">
        <v>25.946009</v>
      </c>
      <c r="EW51" s="64">
        <v>99.509991999999997</v>
      </c>
      <c r="EX51" s="65">
        <v>58.175151999999997</v>
      </c>
      <c r="EY51" s="64">
        <v>44.458475999999997</v>
      </c>
      <c r="EZ51" s="64">
        <v>31.196194999999999</v>
      </c>
      <c r="FA51" s="65">
        <v>29.035340999999999</v>
      </c>
      <c r="FB51" s="65">
        <v>27.762988999999997</v>
      </c>
      <c r="FC51" s="65">
        <v>74.766051000000004</v>
      </c>
      <c r="FD51" s="65">
        <v>36.200000000000003</v>
      </c>
      <c r="FE51" s="59">
        <v>754.4</v>
      </c>
      <c r="FF51" s="59">
        <v>60.3</v>
      </c>
      <c r="FG51" s="57">
        <v>37.9</v>
      </c>
      <c r="FH51" s="59">
        <v>37.863599999999998</v>
      </c>
      <c r="FI51" s="59">
        <v>34.406917</v>
      </c>
      <c r="FJ51" s="59">
        <v>65.862866999999994</v>
      </c>
      <c r="FK51" s="59">
        <v>53.919829</v>
      </c>
      <c r="FL51" s="59">
        <v>82.433424000000002</v>
      </c>
      <c r="FM51" s="59">
        <v>34.197209999999998</v>
      </c>
      <c r="FN51" s="59">
        <v>65.369219000000001</v>
      </c>
      <c r="FO51" s="59">
        <v>123.00583899999999</v>
      </c>
      <c r="FP51" s="59">
        <v>74.187989999999999</v>
      </c>
      <c r="FQ51" s="59">
        <v>50.958223000000004</v>
      </c>
      <c r="FR51" s="59">
        <v>98.069711999999996</v>
      </c>
      <c r="FS51" s="59">
        <v>36.036303000000004</v>
      </c>
      <c r="FT51" s="59">
        <v>21.319319999999998</v>
      </c>
      <c r="FU51" s="59">
        <v>306.558089</v>
      </c>
      <c r="FV51" s="59">
        <v>55.293683000000001</v>
      </c>
      <c r="FW51" s="59">
        <v>32.769888000000002</v>
      </c>
      <c r="FX51" s="59">
        <v>122.37714800000001</v>
      </c>
      <c r="FY51" s="59">
        <v>42.179745999999994</v>
      </c>
      <c r="FZ51" s="59">
        <f>'[1]Table 1 revised liab RBV'!$CE$102</f>
        <v>22.629023</v>
      </c>
      <c r="GA51" s="59">
        <v>84.286230000000003</v>
      </c>
      <c r="GB51" s="57">
        <v>56.168233000000001</v>
      </c>
      <c r="GC51" s="57">
        <v>45.804493000000001</v>
      </c>
      <c r="GD51" s="57">
        <v>42.024044000000004</v>
      </c>
      <c r="GE51" s="57">
        <v>40.661251</v>
      </c>
      <c r="GF51" s="57">
        <v>33.071961000000002</v>
      </c>
      <c r="GG51" s="57">
        <v>37.876087999999996</v>
      </c>
      <c r="GH51" s="57">
        <v>83.842379000000008</v>
      </c>
      <c r="GI51" s="57">
        <v>46.854827999999998</v>
      </c>
      <c r="GJ51" s="57">
        <v>40.568973</v>
      </c>
      <c r="GK51" s="57">
        <v>46.927917999999998</v>
      </c>
      <c r="GL51" s="57">
        <v>38.451130999999997</v>
      </c>
      <c r="GM51" s="57">
        <v>76.855795000000001</v>
      </c>
      <c r="GN51" s="57">
        <v>61.713891000000004</v>
      </c>
      <c r="GO51" s="57">
        <v>37.403230999999998</v>
      </c>
      <c r="GP51" s="57">
        <v>49.990209</v>
      </c>
      <c r="GQ51" s="57">
        <v>37.174317000000002</v>
      </c>
      <c r="GR51" s="57">
        <v>57.126552000000004</v>
      </c>
      <c r="GS51" s="57">
        <v>48.318550999999999</v>
      </c>
      <c r="GT51" s="57">
        <v>288.05838</v>
      </c>
      <c r="GU51" s="57">
        <v>38.990791000000002</v>
      </c>
      <c r="GV51" s="57">
        <v>29.345008</v>
      </c>
      <c r="GW51" s="57">
        <v>35.260663000000001</v>
      </c>
      <c r="GX51" s="57">
        <v>56.125590000000003</v>
      </c>
      <c r="GY51" s="57">
        <v>104.035211</v>
      </c>
      <c r="GZ51" s="57">
        <v>52.671565000000001</v>
      </c>
      <c r="HA51" s="57">
        <v>39.677899000000004</v>
      </c>
      <c r="HB51" s="57">
        <v>32.982542000000002</v>
      </c>
      <c r="HC51" s="57">
        <v>32.208363999999996</v>
      </c>
      <c r="HD51" s="57">
        <v>43.140708000000004</v>
      </c>
      <c r="HE51" s="57">
        <v>23.715059</v>
      </c>
      <c r="HF51" s="57">
        <v>88.364816999999988</v>
      </c>
      <c r="HG51" s="57">
        <v>40.172207999999998</v>
      </c>
      <c r="HH51" s="57">
        <v>38.376815000000001</v>
      </c>
      <c r="HI51" s="57">
        <v>43.235351000000001</v>
      </c>
      <c r="HJ51" s="57">
        <v>52.826999999999998</v>
      </c>
      <c r="HK51" s="57">
        <v>502.47901999999999</v>
      </c>
      <c r="HL51" s="57">
        <v>280.38116300000002</v>
      </c>
      <c r="HM51" s="57">
        <v>52.574159999999999</v>
      </c>
      <c r="HN51" s="57">
        <v>48.981308999999996</v>
      </c>
      <c r="HO51" s="57">
        <v>45.652896000000005</v>
      </c>
      <c r="HP51" s="57">
        <v>55.653143</v>
      </c>
      <c r="HQ51" s="57">
        <v>56.688223000000001</v>
      </c>
      <c r="HR51" s="57">
        <v>61.098074999999994</v>
      </c>
      <c r="HS51" s="57">
        <v>77.336975999999993</v>
      </c>
      <c r="HT51" s="57">
        <v>23.569393000000002</v>
      </c>
      <c r="HU51" s="57">
        <v>67.198437999999996</v>
      </c>
      <c r="HV51" s="59">
        <f>'[2]Table 1 revised liab RBV'!BC$102</f>
        <v>93.041788999999994</v>
      </c>
      <c r="HW51" s="59">
        <f>'[2]Table 1 revised liab RBV'!BD$102</f>
        <v>110.868751</v>
      </c>
    </row>
    <row r="52" spans="1:231" x14ac:dyDescent="0.25">
      <c r="A52" s="70" t="s">
        <v>266</v>
      </c>
      <c r="B52" s="48" t="s">
        <v>226</v>
      </c>
      <c r="C52" s="70" t="s">
        <v>266</v>
      </c>
      <c r="D52" s="20">
        <v>644.00527199999999</v>
      </c>
      <c r="E52" s="92">
        <v>643.20868299999995</v>
      </c>
      <c r="F52" s="92">
        <v>626.48226299999999</v>
      </c>
      <c r="G52" s="92">
        <v>610.95373599999994</v>
      </c>
      <c r="H52" s="92">
        <v>605.13146499999993</v>
      </c>
      <c r="I52" s="85">
        <v>594.41459999999995</v>
      </c>
      <c r="J52" s="80">
        <v>643.37519699999996</v>
      </c>
      <c r="K52" s="80">
        <v>641.75242900000001</v>
      </c>
      <c r="L52" s="20">
        <v>643.14878899999997</v>
      </c>
      <c r="M52" s="20">
        <v>637.90346899999997</v>
      </c>
      <c r="N52" s="20">
        <v>662.85564399999998</v>
      </c>
      <c r="O52" s="80">
        <v>684.45283800000004</v>
      </c>
      <c r="P52" s="20">
        <v>678.297235</v>
      </c>
      <c r="Q52" s="20">
        <v>691.55368499999997</v>
      </c>
      <c r="R52" s="20">
        <v>678.74937399999999</v>
      </c>
      <c r="S52" s="22">
        <v>678.016569</v>
      </c>
      <c r="T52" s="20">
        <v>678.01279399999999</v>
      </c>
      <c r="U52" s="20">
        <v>674.01263500000005</v>
      </c>
      <c r="V52" s="80">
        <v>721.8</v>
      </c>
      <c r="W52" s="80">
        <v>736.83426199999997</v>
      </c>
      <c r="X52" s="20">
        <v>747.38457300000005</v>
      </c>
      <c r="Y52" s="20">
        <v>758.48919000000001</v>
      </c>
      <c r="Z52" s="80">
        <v>785.13418200000001</v>
      </c>
      <c r="AA52" s="80">
        <v>704.11881400000004</v>
      </c>
      <c r="AB52" s="20">
        <v>677.28385300000014</v>
      </c>
      <c r="AC52" s="22">
        <v>686.05292099999997</v>
      </c>
      <c r="AD52" s="20">
        <v>684.31925099999989</v>
      </c>
      <c r="AE52" s="20">
        <v>701.99526199999991</v>
      </c>
      <c r="AF52" s="20">
        <v>709.68823499999996</v>
      </c>
      <c r="AG52" s="20">
        <v>728.50551199999995</v>
      </c>
      <c r="AH52" s="20">
        <v>730.36588199999994</v>
      </c>
      <c r="AI52" s="20">
        <v>746.5039119999999</v>
      </c>
      <c r="AJ52" s="20">
        <v>763.86348699999996</v>
      </c>
      <c r="AK52" s="20">
        <v>764.32937900000002</v>
      </c>
      <c r="AL52" s="20">
        <v>777.30154700000003</v>
      </c>
      <c r="AM52" s="22">
        <v>754.30641700000001</v>
      </c>
      <c r="AN52" s="20">
        <v>745.63014199999998</v>
      </c>
      <c r="AO52" s="20">
        <v>876.34230700000001</v>
      </c>
      <c r="AP52" s="20">
        <v>943.21220299999993</v>
      </c>
      <c r="AQ52" s="20">
        <v>770.28307499999994</v>
      </c>
      <c r="AR52" s="20">
        <v>744.59097199999997</v>
      </c>
      <c r="AS52" s="20">
        <v>729.22905099999991</v>
      </c>
      <c r="AT52" s="20">
        <v>999.80909800000006</v>
      </c>
      <c r="AU52" s="20">
        <v>1065.3898720000002</v>
      </c>
      <c r="AV52" s="20">
        <v>1258.46939</v>
      </c>
      <c r="AW52" s="22">
        <v>1356.3485989999999</v>
      </c>
      <c r="AX52" s="20">
        <v>1519.300549</v>
      </c>
      <c r="AY52" s="20">
        <v>1396.10455</v>
      </c>
      <c r="AZ52" s="20">
        <v>1297.275586</v>
      </c>
      <c r="BA52" s="20">
        <v>1263.0813949999999</v>
      </c>
      <c r="BB52" s="20">
        <v>1162.9016649999999</v>
      </c>
      <c r="BC52" s="20">
        <v>1030.3816409999999</v>
      </c>
      <c r="BD52" s="20">
        <v>997.21823600000005</v>
      </c>
      <c r="BE52" s="20">
        <v>970.27536399999997</v>
      </c>
      <c r="BF52" s="20">
        <v>938.56076499999995</v>
      </c>
      <c r="BG52" s="20">
        <v>951.68635100000006</v>
      </c>
      <c r="BH52" s="20">
        <v>942.18639899999994</v>
      </c>
      <c r="BI52" s="20">
        <v>923.36287100000004</v>
      </c>
      <c r="BJ52" s="20">
        <v>902.74518499999999</v>
      </c>
      <c r="BK52" s="20">
        <v>427.16201999999998</v>
      </c>
      <c r="BL52" s="20">
        <v>388.97536500000001</v>
      </c>
      <c r="BM52" s="20">
        <v>374.793722</v>
      </c>
      <c r="BN52" s="20">
        <v>421.52692200000001</v>
      </c>
      <c r="BO52" s="20">
        <v>412.91551199999998</v>
      </c>
      <c r="BP52" s="20">
        <v>343.06512799999996</v>
      </c>
      <c r="BQ52" s="20">
        <v>371.04543199999995</v>
      </c>
      <c r="BR52" s="20">
        <v>338.42562600000002</v>
      </c>
      <c r="BS52" s="20">
        <v>382.687905</v>
      </c>
      <c r="BT52" s="20">
        <v>373.56383300000005</v>
      </c>
      <c r="BU52" s="20">
        <v>397.13138400000003</v>
      </c>
      <c r="BV52" s="20">
        <v>471.36744099999999</v>
      </c>
      <c r="BW52" s="20">
        <v>502.40170000000001</v>
      </c>
      <c r="BX52" s="20">
        <v>421.34490199999999</v>
      </c>
      <c r="BY52" s="20">
        <v>627.33001000000002</v>
      </c>
      <c r="BZ52" s="20">
        <v>538.48373900000001</v>
      </c>
      <c r="CA52" s="20">
        <v>578.378153</v>
      </c>
      <c r="CB52" s="20">
        <v>590.05022399999996</v>
      </c>
      <c r="CC52" s="20">
        <v>582.47878800000001</v>
      </c>
      <c r="CD52" s="20">
        <v>683.66044099999999</v>
      </c>
      <c r="CE52" s="20">
        <v>623.37015999999994</v>
      </c>
      <c r="CF52" s="20">
        <v>638.63208100000008</v>
      </c>
      <c r="CG52" s="20">
        <v>828.70306800000003</v>
      </c>
      <c r="CH52" s="20">
        <v>752.39872000000003</v>
      </c>
      <c r="CI52" s="20">
        <v>694.83246599999995</v>
      </c>
      <c r="CJ52" s="20">
        <v>791.85526300000004</v>
      </c>
      <c r="CK52" s="20">
        <v>812.73780899999997</v>
      </c>
      <c r="CL52" s="20">
        <v>685.29389099999992</v>
      </c>
      <c r="CM52" s="20">
        <v>722.04830699999991</v>
      </c>
      <c r="CN52" s="20">
        <v>581.55046599999991</v>
      </c>
      <c r="CO52" s="20">
        <v>668.94667199999992</v>
      </c>
      <c r="CP52" s="20">
        <v>842.40289799999994</v>
      </c>
      <c r="CQ52" s="20">
        <v>743.76086799999996</v>
      </c>
      <c r="CR52" s="20">
        <v>776.50442099999998</v>
      </c>
      <c r="CS52" s="20">
        <v>749.95088999999996</v>
      </c>
      <c r="CT52" s="20">
        <v>926.97180800000001</v>
      </c>
      <c r="CU52" s="20">
        <v>710.60849499999995</v>
      </c>
      <c r="CV52" s="20">
        <v>775.31880000000001</v>
      </c>
      <c r="CW52" s="20">
        <v>769.24992600000007</v>
      </c>
      <c r="CX52" s="20">
        <v>750.20165099999997</v>
      </c>
      <c r="CY52" s="20">
        <v>679.142291</v>
      </c>
      <c r="CZ52" s="20">
        <v>425.98182899999995</v>
      </c>
      <c r="DA52" s="20">
        <v>293.94574699999998</v>
      </c>
      <c r="DB52" s="20">
        <v>221.47873199999998</v>
      </c>
      <c r="DC52" s="20">
        <v>192.58945700000004</v>
      </c>
      <c r="DD52" s="20">
        <v>222.38432800000004</v>
      </c>
      <c r="DE52" s="20">
        <v>161.63388199999997</v>
      </c>
      <c r="DF52" s="20">
        <v>146.736063</v>
      </c>
      <c r="DG52" s="20">
        <v>213.80170000000004</v>
      </c>
      <c r="DH52" s="113">
        <v>416.99871100000001</v>
      </c>
      <c r="DI52" s="113">
        <v>392.59801399999998</v>
      </c>
      <c r="DJ52" s="113">
        <v>433.33245699999998</v>
      </c>
      <c r="DK52" s="113">
        <v>400.165549</v>
      </c>
      <c r="DL52" s="113">
        <v>370.92202900000001</v>
      </c>
      <c r="DM52" s="114">
        <v>394.69232600000004</v>
      </c>
      <c r="DN52" s="96">
        <v>351.626349</v>
      </c>
      <c r="DO52" s="20">
        <v>379.25150000000002</v>
      </c>
      <c r="DP52" s="20">
        <v>427.46367799999996</v>
      </c>
      <c r="DQ52" s="20">
        <v>400.74574799999999</v>
      </c>
      <c r="DR52" s="21">
        <v>441.617347</v>
      </c>
      <c r="DS52" s="20">
        <v>527.09979399999997</v>
      </c>
      <c r="DT52" s="21">
        <v>537.228701</v>
      </c>
      <c r="DU52" s="21">
        <v>528.56129099999998</v>
      </c>
      <c r="DV52" s="21">
        <v>567.86289499999998</v>
      </c>
      <c r="DW52" s="21">
        <v>461.87599</v>
      </c>
      <c r="DX52" s="20">
        <v>457.30945300000002</v>
      </c>
      <c r="DY52" s="20">
        <v>390.85298399999999</v>
      </c>
      <c r="DZ52" s="20">
        <v>372.27266200000003</v>
      </c>
      <c r="EA52" s="1">
        <v>265.84439299999997</v>
      </c>
      <c r="EB52" s="20">
        <v>332.20508100000001</v>
      </c>
      <c r="EC52" s="20">
        <v>196.23999499999999</v>
      </c>
      <c r="ED52" s="20">
        <v>248.26415700000001</v>
      </c>
      <c r="EE52" s="20">
        <v>309.75987099999998</v>
      </c>
      <c r="EF52" s="20">
        <v>226.78704600000003</v>
      </c>
      <c r="EG52" s="20">
        <v>217.55031100000002</v>
      </c>
      <c r="EH52" s="20">
        <v>313.35837200000003</v>
      </c>
      <c r="EI52" s="20">
        <v>284.81349</v>
      </c>
      <c r="EJ52" s="20">
        <v>335.55540400000001</v>
      </c>
      <c r="EK52" s="20">
        <v>510.41520500000001</v>
      </c>
      <c r="EL52" s="20">
        <v>540.27371199999993</v>
      </c>
      <c r="EM52" s="20">
        <v>486.64001400000001</v>
      </c>
      <c r="EN52" s="20">
        <v>541.95231699999999</v>
      </c>
      <c r="EO52" s="1">
        <v>597.41975100000002</v>
      </c>
      <c r="EP52" s="20">
        <v>565.29320900000005</v>
      </c>
      <c r="EQ52" s="20">
        <v>649.93630400000006</v>
      </c>
      <c r="ER52" s="64">
        <v>665.59332500000005</v>
      </c>
      <c r="ES52" s="64">
        <v>650.09796400000005</v>
      </c>
      <c r="ET52" s="64">
        <v>652.47975300000007</v>
      </c>
      <c r="EU52" s="64">
        <v>652.47975300000007</v>
      </c>
      <c r="EV52" s="64">
        <v>652.47975300000007</v>
      </c>
      <c r="EW52" s="64">
        <v>652.47975300000007</v>
      </c>
      <c r="EX52" s="65">
        <v>817.79974600000003</v>
      </c>
      <c r="EY52" s="64">
        <v>841.28240800000003</v>
      </c>
      <c r="EZ52" s="64">
        <v>921.95159600000011</v>
      </c>
      <c r="FA52" s="65">
        <v>1017.893726</v>
      </c>
      <c r="FB52" s="65">
        <v>1345.243477</v>
      </c>
      <c r="FC52" s="65">
        <v>1356.466402</v>
      </c>
      <c r="FD52" s="65">
        <v>1316.4</v>
      </c>
      <c r="FE52" s="59">
        <v>1347.9</v>
      </c>
      <c r="FF52" s="59">
        <v>4203.3999999999996</v>
      </c>
      <c r="FG52" s="57">
        <v>4326</v>
      </c>
      <c r="FH52" s="59">
        <v>4325.9601400000001</v>
      </c>
      <c r="FI52" s="59">
        <v>4308.0850019999998</v>
      </c>
      <c r="FJ52" s="59">
        <v>4362.5396839999994</v>
      </c>
      <c r="FK52" s="59">
        <v>4445.0101809999996</v>
      </c>
      <c r="FL52" s="59">
        <v>4435.6810060000007</v>
      </c>
      <c r="FM52" s="59">
        <v>4528.8106930000004</v>
      </c>
      <c r="FN52" s="59">
        <v>4629.6786140000004</v>
      </c>
      <c r="FO52" s="59">
        <v>4788.6502369999998</v>
      </c>
      <c r="FP52" s="59">
        <v>4780.3480679999993</v>
      </c>
      <c r="FQ52" s="59">
        <v>4855.2565619999996</v>
      </c>
      <c r="FR52" s="59">
        <v>4985.434499</v>
      </c>
      <c r="FS52" s="59">
        <v>5054.6030739999997</v>
      </c>
      <c r="FT52" s="59">
        <v>5155.4899539999997</v>
      </c>
      <c r="FU52" s="59">
        <v>5267.4847279999994</v>
      </c>
      <c r="FV52" s="59">
        <v>5270.1218910000007</v>
      </c>
      <c r="FW52" s="59">
        <v>5384.7298520000004</v>
      </c>
      <c r="FX52" s="59">
        <v>5410.2012300000006</v>
      </c>
      <c r="FY52" s="59">
        <v>5333.8792530000001</v>
      </c>
      <c r="FZ52" s="59">
        <f>'[1]Table 1 revised liab RBV'!$CE$116</f>
        <v>5405.1251250000005</v>
      </c>
      <c r="GA52" s="59">
        <v>5417.4738600000001</v>
      </c>
      <c r="GB52" s="57">
        <v>5546.1311310000001</v>
      </c>
      <c r="GC52" s="57">
        <v>5599.3622009999999</v>
      </c>
      <c r="GD52" s="57">
        <v>5523.743477</v>
      </c>
      <c r="GE52" s="57">
        <v>5787.1282209999999</v>
      </c>
      <c r="GF52" s="57">
        <v>5818.5834029999996</v>
      </c>
      <c r="GG52" s="57">
        <v>5591.7695669999994</v>
      </c>
      <c r="GH52" s="57">
        <v>5590.8801139999996</v>
      </c>
      <c r="GI52" s="57">
        <v>5639.0477449999998</v>
      </c>
      <c r="GJ52" s="57">
        <v>5616.580019</v>
      </c>
      <c r="GK52" s="57">
        <v>5535.3538609999996</v>
      </c>
      <c r="GL52" s="57">
        <v>5594.091606</v>
      </c>
      <c r="GM52" s="57">
        <v>5401.5995519999997</v>
      </c>
      <c r="GN52" s="57">
        <v>5384.7280709999995</v>
      </c>
      <c r="GO52" s="57">
        <v>5220.9881449999993</v>
      </c>
      <c r="GP52" s="57">
        <v>5194.7624649999998</v>
      </c>
      <c r="GQ52" s="57">
        <v>5149.0208889999994</v>
      </c>
      <c r="GR52" s="57">
        <v>4405.4885180000001</v>
      </c>
      <c r="GS52" s="57">
        <v>4367.762882</v>
      </c>
      <c r="GT52" s="57">
        <v>4399.3320120000008</v>
      </c>
      <c r="GU52" s="57">
        <v>4410.9876340000001</v>
      </c>
      <c r="GV52" s="57">
        <v>4374.6461120000004</v>
      </c>
      <c r="GW52" s="57">
        <v>4005.4855870000001</v>
      </c>
      <c r="GX52" s="57">
        <v>4073.9944350000001</v>
      </c>
      <c r="GY52" s="57">
        <v>3951.7750740000001</v>
      </c>
      <c r="GZ52" s="57">
        <v>3826.0077690000003</v>
      </c>
      <c r="HA52" s="57">
        <v>3706.3570520000003</v>
      </c>
      <c r="HB52" s="57">
        <v>3363.1569930000001</v>
      </c>
      <c r="HC52" s="57">
        <v>3214.0171170000003</v>
      </c>
      <c r="HD52" s="57">
        <v>3193.1455890000002</v>
      </c>
      <c r="HE52" s="57">
        <v>3083.70417</v>
      </c>
      <c r="HF52" s="57">
        <v>3187.9158150000003</v>
      </c>
      <c r="HG52" s="57">
        <v>3134.6044019999999</v>
      </c>
      <c r="HH52" s="57">
        <v>3176.6006930000003</v>
      </c>
      <c r="HI52" s="57">
        <v>3218.3235020000002</v>
      </c>
      <c r="HJ52" s="57">
        <v>3374.7213580000002</v>
      </c>
      <c r="HK52" s="57">
        <v>3544.470566</v>
      </c>
      <c r="HL52" s="57">
        <v>3748.0810860000001</v>
      </c>
      <c r="HM52" s="57">
        <v>3847.878115</v>
      </c>
      <c r="HN52" s="57">
        <v>3823.4612340000003</v>
      </c>
      <c r="HO52" s="57">
        <v>3967.536141</v>
      </c>
      <c r="HP52" s="57">
        <v>4143.2724200000002</v>
      </c>
      <c r="HQ52" s="57">
        <v>4393.3096100000002</v>
      </c>
      <c r="HR52" s="57">
        <v>4618.2950120000005</v>
      </c>
      <c r="HS52" s="57">
        <v>4864.6367680000003</v>
      </c>
      <c r="HT52" s="57">
        <v>5147.9353160000001</v>
      </c>
      <c r="HU52" s="57">
        <v>5355.4060719999998</v>
      </c>
      <c r="HV52" s="59">
        <f>'[2]Table 1 revised liab RBV'!BC$116</f>
        <v>5546.0230200000005</v>
      </c>
      <c r="HW52" s="59">
        <f>'[2]Table 1 revised liab RBV'!BD$116</f>
        <v>2406.6331760000003</v>
      </c>
    </row>
    <row r="53" spans="1:231" x14ac:dyDescent="0.25">
      <c r="A53" s="70" t="s">
        <v>267</v>
      </c>
      <c r="B53" s="48" t="s">
        <v>227</v>
      </c>
      <c r="C53" s="70" t="s">
        <v>267</v>
      </c>
      <c r="D53" s="20"/>
      <c r="E53" s="92"/>
      <c r="F53" s="92"/>
      <c r="G53" s="92"/>
      <c r="H53" s="92"/>
      <c r="I53" s="85"/>
      <c r="J53" s="80"/>
      <c r="K53" s="80"/>
      <c r="L53" s="20"/>
      <c r="M53" s="20"/>
      <c r="N53" s="20"/>
      <c r="O53" s="80"/>
      <c r="P53" s="20"/>
      <c r="Q53" s="20"/>
      <c r="R53" s="20"/>
      <c r="S53" s="22"/>
      <c r="T53" s="20"/>
      <c r="U53" s="20"/>
      <c r="V53" s="80"/>
      <c r="W53" s="80"/>
      <c r="X53" s="20"/>
      <c r="Y53" s="20"/>
      <c r="Z53" s="80"/>
      <c r="AA53" s="80"/>
      <c r="AB53" s="20"/>
      <c r="AC53" s="22"/>
      <c r="AD53" s="20"/>
      <c r="AE53" s="20"/>
      <c r="AF53" s="20"/>
      <c r="AG53" s="20"/>
      <c r="AH53" s="20"/>
      <c r="AI53" s="20"/>
      <c r="AJ53" s="20"/>
      <c r="AK53" s="20"/>
      <c r="AL53" s="20"/>
      <c r="AM53" s="22"/>
      <c r="AN53" s="20"/>
      <c r="AO53" s="20"/>
      <c r="AP53" s="20"/>
      <c r="AQ53" s="20"/>
      <c r="AR53" s="20"/>
      <c r="AS53" s="20"/>
      <c r="AT53" s="20"/>
      <c r="AU53" s="20"/>
      <c r="AV53" s="20"/>
      <c r="AW53" s="22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>
        <v>2387.794911</v>
      </c>
      <c r="DE53" s="20">
        <v>2378.685536</v>
      </c>
      <c r="DF53" s="20">
        <v>2415.123036</v>
      </c>
      <c r="DG53" s="20">
        <v>2438.7098110000002</v>
      </c>
      <c r="DH53" s="113">
        <v>2447.3311829999998</v>
      </c>
      <c r="DI53" s="113">
        <v>2431.2271099999998</v>
      </c>
      <c r="DJ53" s="113">
        <v>2390.234923</v>
      </c>
      <c r="DK53" s="113">
        <v>2398.5309600000001</v>
      </c>
      <c r="DL53" s="113">
        <v>2385.6802349999998</v>
      </c>
      <c r="DM53" s="114">
        <v>2371.365503</v>
      </c>
      <c r="DN53" s="96">
        <v>2375.1068529999998</v>
      </c>
      <c r="DO53" s="20">
        <v>2358.5147780000002</v>
      </c>
      <c r="DP53" s="20">
        <v>2413.1710269999999</v>
      </c>
      <c r="DQ53" s="20">
        <v>2389.258918</v>
      </c>
      <c r="DR53" s="21">
        <v>2396.2536169999998</v>
      </c>
      <c r="DS53" s="22">
        <v>2420.0030590000001</v>
      </c>
      <c r="DT53" s="21">
        <v>2443.1018309999999</v>
      </c>
      <c r="DU53" s="21">
        <v>2426.83509</v>
      </c>
      <c r="DV53" s="21">
        <v>2413.6590299999998</v>
      </c>
      <c r="DW53" s="21">
        <v>2395.7656139999999</v>
      </c>
      <c r="DX53" s="20">
        <v>2438.3844760000002</v>
      </c>
      <c r="DY53" s="20">
        <v>2473.6833040000001</v>
      </c>
      <c r="DZ53" s="20">
        <v>2514.5128239999999</v>
      </c>
      <c r="EA53" s="1">
        <v>2551.926328</v>
      </c>
      <c r="EB53" s="20">
        <v>2583.1584710000002</v>
      </c>
      <c r="EC53" s="20">
        <v>2541.0276119999999</v>
      </c>
      <c r="ED53" s="20">
        <v>2499.384755</v>
      </c>
      <c r="EE53" s="20">
        <v>2494.5047319999999</v>
      </c>
      <c r="EF53" s="20">
        <v>2528.9902229999998</v>
      </c>
      <c r="EG53" s="20">
        <v>2511.2594760000002</v>
      </c>
      <c r="EH53" s="20">
        <v>2451.7232039999999</v>
      </c>
      <c r="EI53" s="20">
        <v>2469.453951</v>
      </c>
      <c r="EJ53" s="20">
        <v>2531.9182369999999</v>
      </c>
      <c r="EK53" s="20">
        <v>2485.7206919999999</v>
      </c>
      <c r="EL53" s="20">
        <v>2466.3632699999998</v>
      </c>
      <c r="EM53" s="20">
        <v>2465.5499329999998</v>
      </c>
      <c r="EN53" s="20">
        <v>2453.349878</v>
      </c>
      <c r="EO53" s="1">
        <v>2433.667121</v>
      </c>
      <c r="EP53" s="20">
        <v>2420.8163960000002</v>
      </c>
      <c r="EQ53" s="20">
        <v>2451.235201</v>
      </c>
      <c r="ER53" s="64">
        <v>2408.61634</v>
      </c>
      <c r="ES53" s="64">
        <v>2394.6269430000002</v>
      </c>
      <c r="ET53" s="64">
        <v>2414.9603689999999</v>
      </c>
      <c r="EU53" s="64">
        <v>2462.459253</v>
      </c>
      <c r="EV53" s="64">
        <v>2470.592623</v>
      </c>
      <c r="EW53" s="64">
        <v>2446.3551790000001</v>
      </c>
      <c r="EX53" s="65">
        <v>2417.237713</v>
      </c>
      <c r="EY53" s="64">
        <v>2454.9765520000001</v>
      </c>
      <c r="EZ53" s="64">
        <v>2457.9045649999998</v>
      </c>
      <c r="FA53" s="65">
        <v>2486.2086939999999</v>
      </c>
      <c r="FB53" s="65">
        <v>2518.0915070000001</v>
      </c>
      <c r="FC53" s="65">
        <v>2485.3953569999999</v>
      </c>
      <c r="FD53" s="65">
        <v>2484.6</v>
      </c>
      <c r="FE53" s="59">
        <v>2521.3000000000002</v>
      </c>
      <c r="FF53" s="59">
        <v>2549.3000000000002</v>
      </c>
      <c r="FG53" s="57">
        <v>2549.1999999999998</v>
      </c>
      <c r="FH53" s="59">
        <v>2549.1609819999999</v>
      </c>
      <c r="FI53" s="59">
        <v>2544.606295</v>
      </c>
      <c r="FJ53" s="59">
        <v>2533.382243</v>
      </c>
      <c r="FK53" s="59">
        <v>2556.8063499999998</v>
      </c>
      <c r="FL53" s="59">
        <v>2561.1983700000001</v>
      </c>
      <c r="FM53" s="59">
        <v>2557.7823549999998</v>
      </c>
      <c r="FN53" s="59">
        <v>2515.326161</v>
      </c>
      <c r="FO53" s="59">
        <v>2570.795748</v>
      </c>
      <c r="FP53" s="59">
        <v>2548.1849779999998</v>
      </c>
      <c r="FQ53" s="59">
        <v>2562.6623770000001</v>
      </c>
      <c r="FR53" s="59">
        <v>2563.8010490000001</v>
      </c>
      <c r="FS53" s="59">
        <v>2566.8917299999998</v>
      </c>
      <c r="FT53" s="59">
        <v>2586.7371539999999</v>
      </c>
      <c r="FU53" s="59">
        <v>2578.766451</v>
      </c>
      <c r="FV53" s="59">
        <v>2583.8091399999998</v>
      </c>
      <c r="FW53" s="59">
        <v>2612.4386049999998</v>
      </c>
      <c r="FX53" s="59">
        <v>2601.7025560000002</v>
      </c>
      <c r="FY53" s="59">
        <v>2595.3585269999999</v>
      </c>
      <c r="FZ53" s="59">
        <f>'[1]Table 1 revised liab RBV'!$CE$121</f>
        <v>2606.4199100000001</v>
      </c>
      <c r="GA53" s="59">
        <v>2569.982411</v>
      </c>
      <c r="GB53" s="57">
        <v>2621.2226449999998</v>
      </c>
      <c r="GC53" s="57">
        <v>2623.337321</v>
      </c>
      <c r="GD53" s="57">
        <v>2726.6311260000002</v>
      </c>
      <c r="GE53" s="57">
        <v>2648.3881019999999</v>
      </c>
      <c r="GF53" s="57">
        <v>2636.8387160000002</v>
      </c>
      <c r="GG53" s="57">
        <v>2387.9575789999999</v>
      </c>
      <c r="GH53" s="57">
        <v>2363.3948</v>
      </c>
      <c r="GI53" s="57">
        <v>2359.6534489999999</v>
      </c>
      <c r="GJ53" s="57">
        <v>2386.1682369999999</v>
      </c>
      <c r="GK53" s="57">
        <v>2400.157635</v>
      </c>
      <c r="GL53" s="57">
        <v>2359.9787839999999</v>
      </c>
      <c r="GM53" s="57">
        <v>2331.3493199999998</v>
      </c>
      <c r="GN53" s="57">
        <v>2329.7226460000002</v>
      </c>
      <c r="GO53" s="57">
        <v>2303.0451910000002</v>
      </c>
      <c r="GP53" s="57">
        <v>2325.1679589999999</v>
      </c>
      <c r="GQ53" s="57">
        <v>2317.359923</v>
      </c>
      <c r="GR53" s="57">
        <v>2336.8800120000001</v>
      </c>
      <c r="GS53" s="57">
        <v>2351.5200789999999</v>
      </c>
      <c r="GT53" s="57">
        <v>2370.2668309999999</v>
      </c>
      <c r="GU53" s="57">
        <v>2374.7815190000001</v>
      </c>
      <c r="GV53" s="57">
        <v>5723.7504120000003</v>
      </c>
      <c r="GW53" s="57">
        <v>5597.9193459999997</v>
      </c>
      <c r="GX53" s="57">
        <v>5708.900783</v>
      </c>
      <c r="GY53" s="57">
        <v>5682.3277630000002</v>
      </c>
      <c r="GZ53" s="57">
        <v>5778.850351</v>
      </c>
      <c r="HA53" s="57">
        <v>5706.9468850000003</v>
      </c>
      <c r="HB53" s="57">
        <v>5549.8534410000002</v>
      </c>
      <c r="HC53" s="57">
        <v>5604.5626009999996</v>
      </c>
      <c r="HD53" s="57">
        <v>5602.6087020000004</v>
      </c>
      <c r="HE53" s="57">
        <v>5683.500102</v>
      </c>
      <c r="HF53" s="57">
        <v>5602.6087020000004</v>
      </c>
      <c r="HG53" s="57">
        <v>5608.8611780000001</v>
      </c>
      <c r="HH53" s="57">
        <v>5718.6702759999998</v>
      </c>
      <c r="HI53" s="57">
        <v>5769.8624179999997</v>
      </c>
      <c r="HJ53" s="57">
        <v>5688.1894590000002</v>
      </c>
      <c r="HK53" s="57">
        <v>5711.2454619999999</v>
      </c>
      <c r="HL53" s="57">
        <v>5645.9852499999997</v>
      </c>
      <c r="HM53" s="57">
        <v>5668.6504729999997</v>
      </c>
      <c r="HN53" s="57">
        <v>6197.3754209999997</v>
      </c>
      <c r="HO53" s="57">
        <v>6254.4292589999995</v>
      </c>
      <c r="HP53" s="57">
        <v>6239.9704089999996</v>
      </c>
      <c r="HQ53" s="57">
        <v>5870.683583</v>
      </c>
      <c r="HR53" s="57">
        <v>5864.040328</v>
      </c>
      <c r="HS53" s="57">
        <v>5942.9778299999998</v>
      </c>
      <c r="HT53" s="57">
        <v>5890.2225689999996</v>
      </c>
      <c r="HU53" s="57">
        <v>5930.8636589999996</v>
      </c>
      <c r="HV53" s="59">
        <f>'[2]Table 1 revised liab RBV'!BC$121</f>
        <v>5875.7637199999999</v>
      </c>
      <c r="HW53" s="59">
        <f>'[2]Table 1 revised liab RBV'!BD$121</f>
        <v>5804.2510329999996</v>
      </c>
    </row>
    <row r="54" spans="1:231" x14ac:dyDescent="0.25">
      <c r="A54" s="70" t="s">
        <v>268</v>
      </c>
      <c r="B54" s="48" t="s">
        <v>228</v>
      </c>
      <c r="C54" s="70" t="s">
        <v>268</v>
      </c>
      <c r="D54" s="74">
        <v>8411.6021049999999</v>
      </c>
      <c r="E54" s="94">
        <v>8519.1963430000014</v>
      </c>
      <c r="F54" s="94">
        <v>8443.3121330000013</v>
      </c>
      <c r="G54" s="94">
        <v>8525.5389880000002</v>
      </c>
      <c r="H54" s="94">
        <v>8676.6693889999988</v>
      </c>
      <c r="I54" s="89">
        <v>8630.2450530000006</v>
      </c>
      <c r="J54" s="87">
        <v>8844.6056639999988</v>
      </c>
      <c r="K54" s="87">
        <v>8839.9206699999995</v>
      </c>
      <c r="L54" s="74">
        <v>8895.717294</v>
      </c>
      <c r="M54" s="74">
        <v>9002.8793560000013</v>
      </c>
      <c r="N54" s="74">
        <v>9104.7374229999987</v>
      </c>
      <c r="O54" s="80">
        <v>9263.2496950000004</v>
      </c>
      <c r="P54" s="74">
        <v>9469.626182</v>
      </c>
      <c r="Q54" s="74">
        <v>9597.1148620000004</v>
      </c>
      <c r="R54" s="74">
        <v>9603.5145479999992</v>
      </c>
      <c r="S54" s="86">
        <v>9772.7110179999981</v>
      </c>
      <c r="T54" s="74">
        <v>9986.4778900000019</v>
      </c>
      <c r="U54" s="74">
        <v>11031.883341000001</v>
      </c>
      <c r="V54" s="87">
        <v>11668.783865000001</v>
      </c>
      <c r="W54" s="87">
        <v>11637.212090000001</v>
      </c>
      <c r="X54" s="74">
        <v>11807.512095</v>
      </c>
      <c r="Y54" s="74">
        <v>12331.472400000002</v>
      </c>
      <c r="Z54" s="87">
        <v>12502.414160000002</v>
      </c>
      <c r="AA54" s="87">
        <v>12956.080391000001</v>
      </c>
      <c r="AB54" s="74">
        <v>12805.975022000001</v>
      </c>
      <c r="AC54" s="86">
        <v>12863.870395</v>
      </c>
      <c r="AD54" s="74">
        <v>12791.315546999998</v>
      </c>
      <c r="AE54" s="74">
        <v>12828.418580000001</v>
      </c>
      <c r="AF54" s="74">
        <v>12757.548736999999</v>
      </c>
      <c r="AG54" s="74">
        <v>13061.326583</v>
      </c>
      <c r="AH54" s="74">
        <v>13135.873781999997</v>
      </c>
      <c r="AI54" s="74">
        <v>13160.171204999999</v>
      </c>
      <c r="AJ54" s="74">
        <v>13292.311480999999</v>
      </c>
      <c r="AK54" s="74">
        <v>13515.690643000002</v>
      </c>
      <c r="AL54" s="74">
        <v>13521.520865999999</v>
      </c>
      <c r="AM54" s="86">
        <v>14141.447595</v>
      </c>
      <c r="AN54" s="74">
        <v>14037.906653</v>
      </c>
      <c r="AO54" s="74">
        <v>13548.386105000001</v>
      </c>
      <c r="AP54" s="74">
        <v>13466.095132</v>
      </c>
      <c r="AQ54" s="74">
        <v>14267.238863</v>
      </c>
      <c r="AR54" s="74">
        <v>14310.190299999998</v>
      </c>
      <c r="AS54" s="74">
        <v>13559.067303999998</v>
      </c>
      <c r="AT54" s="74">
        <v>13884.993313000003</v>
      </c>
      <c r="AU54" s="74">
        <v>14295.092127</v>
      </c>
      <c r="AV54" s="74">
        <v>14302.764056999999</v>
      </c>
      <c r="AW54" s="86">
        <v>13974.330247000002</v>
      </c>
      <c r="AX54" s="74">
        <v>14179.548997</v>
      </c>
      <c r="AY54" s="74">
        <v>15780.905083</v>
      </c>
      <c r="AZ54" s="74">
        <v>15413.079274999998</v>
      </c>
      <c r="BA54" s="74">
        <v>15210.739450999998</v>
      </c>
      <c r="BB54" s="74">
        <v>15182.16944</v>
      </c>
      <c r="BC54" s="74">
        <v>14040.159150000001</v>
      </c>
      <c r="BD54" s="74">
        <v>14074.910638000001</v>
      </c>
      <c r="BE54" s="74">
        <v>15303.879344999999</v>
      </c>
      <c r="BF54" s="74">
        <v>15208.5118</v>
      </c>
      <c r="BG54" s="74">
        <v>15300.299449</v>
      </c>
      <c r="BH54" s="74">
        <v>17991.118209999997</v>
      </c>
      <c r="BI54" s="74">
        <v>17844.868503000002</v>
      </c>
      <c r="BJ54" s="74">
        <v>17952.239647999999</v>
      </c>
      <c r="BK54" s="74">
        <v>17101.855381999998</v>
      </c>
      <c r="BL54" s="74">
        <v>17466.521049999996</v>
      </c>
      <c r="BM54" s="74">
        <v>17695.786657000001</v>
      </c>
      <c r="BN54" s="74">
        <v>17568.336766</v>
      </c>
      <c r="BO54" s="74">
        <v>17340.450858</v>
      </c>
      <c r="BP54" s="74">
        <v>17657.473002999999</v>
      </c>
      <c r="BQ54" s="74">
        <v>18043.190789</v>
      </c>
      <c r="BR54" s="74">
        <v>18043.521840000001</v>
      </c>
      <c r="BS54" s="74">
        <v>18140.063441999999</v>
      </c>
      <c r="BT54" s="74">
        <v>18766.908108</v>
      </c>
      <c r="BU54" s="74">
        <v>18737.350047</v>
      </c>
      <c r="BV54" s="74">
        <v>18602.112005999999</v>
      </c>
      <c r="BW54" s="74">
        <v>18564.152679999996</v>
      </c>
      <c r="BX54" s="74">
        <v>18483.357907999998</v>
      </c>
      <c r="BY54" s="74">
        <v>18555.130840000002</v>
      </c>
      <c r="BZ54" s="74">
        <v>18591.946019999999</v>
      </c>
      <c r="CA54" s="74">
        <v>18700.534575000001</v>
      </c>
      <c r="CB54" s="74">
        <v>18782.347192999998</v>
      </c>
      <c r="CC54" s="74">
        <v>18916.674297000001</v>
      </c>
      <c r="CD54" s="74">
        <v>18980.589763</v>
      </c>
      <c r="CE54" s="74">
        <v>19104.505748999996</v>
      </c>
      <c r="CF54" s="74">
        <v>19083.560885999999</v>
      </c>
      <c r="CG54" s="74">
        <v>20080.837901000003</v>
      </c>
      <c r="CH54" s="74">
        <v>19924.977199000001</v>
      </c>
      <c r="CI54" s="74">
        <v>19806.573954</v>
      </c>
      <c r="CJ54" s="74">
        <v>19957.671875</v>
      </c>
      <c r="CK54" s="74">
        <v>20214.232046999998</v>
      </c>
      <c r="CL54" s="74">
        <v>19931.026891000001</v>
      </c>
      <c r="CM54" s="74">
        <v>20183.644008000003</v>
      </c>
      <c r="CN54" s="74">
        <v>20108.385603999999</v>
      </c>
      <c r="CO54" s="74">
        <v>20389.899823</v>
      </c>
      <c r="CP54" s="74">
        <v>20453.410657</v>
      </c>
      <c r="CQ54" s="74">
        <v>20844.106414000005</v>
      </c>
      <c r="CR54" s="74">
        <v>20444.929862000001</v>
      </c>
      <c r="CS54" s="74">
        <v>20537.888994000001</v>
      </c>
      <c r="CT54" s="74">
        <v>20297.068093999998</v>
      </c>
      <c r="CU54" s="74">
        <v>20121.999466000001</v>
      </c>
      <c r="CV54" s="74">
        <v>20051.799545999998</v>
      </c>
      <c r="CW54" s="74">
        <v>20125.013853999997</v>
      </c>
      <c r="CX54" s="74">
        <v>20202.188577000001</v>
      </c>
      <c r="CY54" s="74">
        <v>20250.273630000003</v>
      </c>
      <c r="CZ54" s="74">
        <v>19829.259348</v>
      </c>
      <c r="DA54" s="74">
        <v>20212.105483999996</v>
      </c>
      <c r="DB54" s="74">
        <v>20198.407380999997</v>
      </c>
      <c r="DC54" s="74">
        <v>20307.793524000001</v>
      </c>
      <c r="DD54" s="74">
        <v>20162.617194000002</v>
      </c>
      <c r="DE54" s="74">
        <v>20091.234698</v>
      </c>
      <c r="DF54" s="74">
        <v>20988.902514999998</v>
      </c>
      <c r="DG54" s="74">
        <v>21258.408491999999</v>
      </c>
      <c r="DH54" s="115">
        <v>21691.616267999998</v>
      </c>
      <c r="DI54" s="115">
        <v>21432.905402</v>
      </c>
      <c r="DJ54" s="115">
        <v>21226.163101000002</v>
      </c>
      <c r="DK54" s="115">
        <v>20988.970204000001</v>
      </c>
      <c r="DL54" s="74">
        <v>21459.192973000001</v>
      </c>
      <c r="DM54" s="112">
        <v>22408.824663999996</v>
      </c>
      <c r="DN54" s="97">
        <v>21999.481382000002</v>
      </c>
      <c r="DO54" s="74">
        <v>21935.044603000002</v>
      </c>
      <c r="DP54" s="74">
        <v>22476.797152000003</v>
      </c>
      <c r="DQ54" s="74">
        <v>23147.263898999998</v>
      </c>
      <c r="DR54" s="76">
        <v>23530.516283000001</v>
      </c>
      <c r="DS54" s="86">
        <v>23421.44454</v>
      </c>
      <c r="DT54" s="76">
        <v>23993.760103999997</v>
      </c>
      <c r="DU54" s="76">
        <v>23773.826343000001</v>
      </c>
      <c r="DV54" s="76">
        <v>24611.531018999995</v>
      </c>
      <c r="DW54" s="76">
        <v>25044.673522999998</v>
      </c>
      <c r="DX54" s="74">
        <v>25818.076458</v>
      </c>
      <c r="DY54" s="74">
        <v>33028.970630000003</v>
      </c>
      <c r="DZ54" s="74">
        <v>33329.474622000002</v>
      </c>
      <c r="EA54" s="74">
        <v>33656.858598999999</v>
      </c>
      <c r="EB54" s="74">
        <v>33701.612569000004</v>
      </c>
      <c r="EC54" s="74">
        <v>34510.836782999999</v>
      </c>
      <c r="ED54" s="74">
        <v>34221.131114000003</v>
      </c>
      <c r="EE54" s="74">
        <v>34236.974867999998</v>
      </c>
      <c r="EF54" s="74">
        <v>34349.122351999999</v>
      </c>
      <c r="EG54" s="74">
        <v>34686.495705000001</v>
      </c>
      <c r="EH54" s="74">
        <v>34500.838468000002</v>
      </c>
      <c r="EI54" s="74">
        <v>35285.426834999998</v>
      </c>
      <c r="EJ54" s="74">
        <v>35862.059360999992</v>
      </c>
      <c r="EK54" s="74">
        <v>38225.636381999997</v>
      </c>
      <c r="EL54" s="74">
        <v>40239.198920000003</v>
      </c>
      <c r="EM54" s="74">
        <v>39943.87883999999</v>
      </c>
      <c r="EN54" s="74">
        <v>40116.651332000001</v>
      </c>
      <c r="EO54" s="74">
        <v>40202.286774</v>
      </c>
      <c r="EP54" s="74">
        <v>39755.230154000012</v>
      </c>
      <c r="EQ54" s="74">
        <v>39708.747287000006</v>
      </c>
      <c r="ER54" s="77">
        <v>39683.384059999997</v>
      </c>
      <c r="ES54" s="77">
        <v>40193.572437999996</v>
      </c>
      <c r="ET54" s="77">
        <v>39661.732104000002</v>
      </c>
      <c r="EU54" s="77">
        <v>39500.070030999996</v>
      </c>
      <c r="EV54" s="77">
        <v>40828.370121999993</v>
      </c>
      <c r="EW54" s="77">
        <v>41706.743291999999</v>
      </c>
      <c r="EX54" s="78">
        <v>43753.375676000003</v>
      </c>
      <c r="EY54" s="77">
        <v>45848.132851000009</v>
      </c>
      <c r="EZ54" s="77">
        <v>46701.388841999993</v>
      </c>
      <c r="FA54" s="78">
        <v>47972.898888999996</v>
      </c>
      <c r="FB54" s="78">
        <v>47522.572962999991</v>
      </c>
      <c r="FC54" s="78">
        <v>48402.061712000002</v>
      </c>
      <c r="FD54" s="78">
        <v>48537.7</v>
      </c>
      <c r="FE54" s="88">
        <v>49510.400000000001</v>
      </c>
      <c r="FF54" s="88">
        <v>52175.8</v>
      </c>
      <c r="FG54" s="90" t="s">
        <v>229</v>
      </c>
      <c r="FH54" s="88">
        <v>52359.789595999995</v>
      </c>
      <c r="FI54" s="88">
        <v>51928.751292000001</v>
      </c>
      <c r="FJ54" s="88">
        <v>52696.623972000001</v>
      </c>
      <c r="FK54" s="88">
        <v>53552.248096999996</v>
      </c>
      <c r="FL54" s="88">
        <v>53629.292184999998</v>
      </c>
      <c r="FM54" s="88">
        <v>53456.652154000003</v>
      </c>
      <c r="FN54" s="88">
        <v>53683.036337999998</v>
      </c>
      <c r="FO54" s="88">
        <v>56536.331656999995</v>
      </c>
      <c r="FP54" s="88">
        <v>58055.503569999993</v>
      </c>
      <c r="FQ54" s="88">
        <v>57504.153181000001</v>
      </c>
      <c r="FR54" s="88">
        <v>58088.373129</v>
      </c>
      <c r="FS54" s="88">
        <v>58702.041553999996</v>
      </c>
      <c r="FT54" s="88">
        <v>60325.075297999989</v>
      </c>
      <c r="FU54" s="88">
        <v>61814.42843</v>
      </c>
      <c r="FV54" s="88">
        <v>61144.89289599999</v>
      </c>
      <c r="FW54" s="88">
        <v>62463.437499000007</v>
      </c>
      <c r="FX54" s="88">
        <v>62252.632370000007</v>
      </c>
      <c r="FY54" s="88">
        <v>64117.440123999993</v>
      </c>
      <c r="FZ54" s="88">
        <f>FZ53+FZ52+FZ48+FZ46+FZ43+FZ40+FZ37+FZ31</f>
        <v>65512.748844000002</v>
      </c>
      <c r="GA54" s="88">
        <v>66941.045318000004</v>
      </c>
      <c r="GB54" s="79">
        <v>68813.237059999999</v>
      </c>
      <c r="GC54" s="79">
        <v>69125.019663999992</v>
      </c>
      <c r="GD54" s="79">
        <f>GD53+GD52+GD48+GD46+GD43+GD40+GD37+GD31</f>
        <v>67702.519912000003</v>
      </c>
      <c r="GE54" s="79">
        <f>GE53+GE52+GE48+GE46+GE43+GE40+GE37+GE31</f>
        <v>67640.723346000013</v>
      </c>
      <c r="GF54" s="79">
        <f>GF53+GF52+GF48+GF46+GF43+GF40+GF37+GF31</f>
        <v>68273.35255499999</v>
      </c>
      <c r="GG54" s="79">
        <v>69847.294880000001</v>
      </c>
      <c r="GH54" s="79">
        <v>69817.512740999984</v>
      </c>
      <c r="GI54" s="79">
        <v>70336.943635999996</v>
      </c>
      <c r="GJ54" s="79">
        <v>70051.210485000003</v>
      </c>
      <c r="GK54" s="79">
        <v>72230.452531999996</v>
      </c>
      <c r="GL54" s="79">
        <v>72347.672541000007</v>
      </c>
      <c r="GM54" s="79">
        <v>74595.106142999997</v>
      </c>
      <c r="GN54" s="79">
        <v>74240.989031999998</v>
      </c>
      <c r="GO54" s="79">
        <v>74518.595576000007</v>
      </c>
      <c r="GP54" s="79">
        <v>73092.461215999996</v>
      </c>
      <c r="GQ54" s="79">
        <v>72751.615312000009</v>
      </c>
      <c r="GR54" s="79">
        <v>73569.397335000001</v>
      </c>
      <c r="GS54" s="79">
        <v>75110.319362999988</v>
      </c>
      <c r="GT54" s="79">
        <v>75963.156644999995</v>
      </c>
      <c r="GU54" s="79">
        <v>78256.218560000008</v>
      </c>
      <c r="GV54" s="79">
        <v>81948.963806999993</v>
      </c>
      <c r="GW54" s="79">
        <v>82500.342264000006</v>
      </c>
      <c r="GX54" s="79">
        <v>82662.264437000005</v>
      </c>
      <c r="GY54" s="79">
        <v>82791.010829000006</v>
      </c>
      <c r="GZ54" s="79">
        <v>84095.303102999998</v>
      </c>
      <c r="HA54" s="79">
        <v>84282.110139000011</v>
      </c>
      <c r="HB54" s="79">
        <v>84159.929138000007</v>
      </c>
      <c r="HC54" s="79">
        <v>84781.931503</v>
      </c>
      <c r="HD54" s="79">
        <v>84674.501678999994</v>
      </c>
      <c r="HE54" s="79">
        <v>85261.455967999995</v>
      </c>
      <c r="HF54" s="79">
        <v>85165.615419000009</v>
      </c>
      <c r="HG54" s="79">
        <v>85303.370307999998</v>
      </c>
      <c r="HH54" s="79">
        <v>84583.017607999995</v>
      </c>
      <c r="HI54" s="79">
        <v>84864.015978999989</v>
      </c>
      <c r="HJ54" s="79">
        <v>84595.761824000001</v>
      </c>
      <c r="HK54" s="79">
        <v>84434.067738999991</v>
      </c>
      <c r="HL54" s="79">
        <v>84602.797779999994</v>
      </c>
      <c r="HM54" s="79">
        <v>84536.008612999998</v>
      </c>
      <c r="HN54" s="79">
        <v>85498.860336999991</v>
      </c>
      <c r="HO54" s="79">
        <v>85623.736695000014</v>
      </c>
      <c r="HP54" s="79">
        <v>85556.43106599999</v>
      </c>
      <c r="HQ54" s="79">
        <v>87347.650911000004</v>
      </c>
      <c r="HR54" s="79">
        <v>87668.871746999997</v>
      </c>
      <c r="HS54" s="79">
        <v>87282.893664999996</v>
      </c>
      <c r="HT54" s="79">
        <v>86052.744988999999</v>
      </c>
      <c r="HU54" s="79">
        <v>86890.762721000006</v>
      </c>
      <c r="HV54" s="143">
        <f t="shared" ref="HU54:HV54" si="27">HV53+HV52+HV48+HV46+HV43+HV40+HV37+HV31</f>
        <v>87308.396557999993</v>
      </c>
      <c r="HW54" s="143">
        <f t="shared" ref="HW54" si="28">HW53+HW52+HW48+HW46+HW43+HW40+HW37+HW31</f>
        <v>84041.508822000003</v>
      </c>
    </row>
    <row r="55" spans="1:231" x14ac:dyDescent="0.25">
      <c r="A55" s="29"/>
      <c r="B55" s="30"/>
      <c r="C55" s="29"/>
      <c r="D55" s="20"/>
      <c r="E55" s="20"/>
      <c r="F55" s="20"/>
      <c r="G55" s="20"/>
      <c r="H55" s="20"/>
      <c r="I55" s="22"/>
      <c r="J55" s="20"/>
      <c r="K55" s="20"/>
      <c r="L55" s="20"/>
      <c r="M55" s="20"/>
      <c r="N55" s="20"/>
      <c r="O55" s="20"/>
      <c r="P55" s="20"/>
      <c r="Q55" s="20"/>
      <c r="R55" s="20"/>
      <c r="S55" s="22"/>
      <c r="T55" s="20"/>
      <c r="U55" s="20"/>
      <c r="V55" s="20"/>
      <c r="W55" s="20"/>
      <c r="X55" s="20"/>
      <c r="Y55" s="20"/>
      <c r="Z55" s="20"/>
      <c r="AA55" s="20"/>
      <c r="AB55" s="20"/>
      <c r="AC55" s="22"/>
      <c r="AD55" s="20"/>
      <c r="AE55" s="20"/>
      <c r="AF55" s="20"/>
      <c r="AG55" s="20"/>
      <c r="AH55" s="20"/>
      <c r="AI55" s="20"/>
      <c r="AJ55" s="20"/>
      <c r="AK55" s="20"/>
      <c r="AL55" s="20"/>
      <c r="AM55" s="22"/>
      <c r="AN55" s="20"/>
      <c r="AO55" s="20"/>
      <c r="AP55" s="20"/>
      <c r="AQ55" s="20"/>
      <c r="AR55" s="20"/>
      <c r="AS55" s="20"/>
      <c r="AT55" s="20"/>
      <c r="AU55" s="20"/>
      <c r="AV55" s="20"/>
      <c r="AW55" s="22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2"/>
      <c r="BO55" s="22"/>
      <c r="BP55" s="22"/>
      <c r="BQ55" s="22"/>
      <c r="BR55" s="22"/>
      <c r="BS55" s="22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34"/>
      <c r="EY55" s="1"/>
      <c r="EZ55" s="1"/>
      <c r="FA55" s="1"/>
      <c r="FB55" s="1"/>
      <c r="FC55" s="1"/>
      <c r="FD55" s="65"/>
      <c r="FE55" s="66"/>
      <c r="HG55" s="7"/>
      <c r="HU55" s="7"/>
    </row>
    <row r="56" spans="1:231" x14ac:dyDescent="0.25">
      <c r="A56" s="29"/>
      <c r="B56" s="30"/>
      <c r="C56" s="29"/>
      <c r="D56" s="20"/>
      <c r="E56" s="20"/>
      <c r="F56" s="20"/>
      <c r="G56" s="20"/>
      <c r="H56" s="20"/>
      <c r="I56" s="22"/>
      <c r="J56" s="20"/>
      <c r="K56" s="20"/>
      <c r="L56" s="20"/>
      <c r="M56" s="20"/>
      <c r="N56" s="20"/>
      <c r="O56" s="20"/>
      <c r="P56" s="20"/>
      <c r="Q56" s="20"/>
      <c r="R56" s="20"/>
      <c r="S56" s="22"/>
      <c r="T56" s="20"/>
      <c r="U56" s="20"/>
      <c r="V56" s="20"/>
      <c r="W56" s="20"/>
      <c r="X56" s="20"/>
      <c r="Y56" s="20"/>
      <c r="Z56" s="20"/>
      <c r="AA56" s="20"/>
      <c r="AB56" s="20"/>
      <c r="AC56" s="22"/>
      <c r="AD56" s="20"/>
      <c r="AE56" s="20"/>
      <c r="AF56" s="20"/>
      <c r="AG56" s="20"/>
      <c r="AH56" s="20"/>
      <c r="AI56" s="20"/>
      <c r="AJ56" s="20"/>
      <c r="AK56" s="20"/>
      <c r="AL56" s="20"/>
      <c r="AM56" s="22"/>
      <c r="AN56" s="20"/>
      <c r="AO56" s="20"/>
      <c r="AP56" s="20"/>
      <c r="AQ56" s="20"/>
      <c r="AR56" s="20"/>
      <c r="AS56" s="20"/>
      <c r="AT56" s="20"/>
      <c r="AU56" s="20"/>
      <c r="AV56" s="20"/>
      <c r="AW56" s="22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2"/>
      <c r="BO56" s="22"/>
      <c r="BP56" s="22"/>
      <c r="BQ56" s="22"/>
      <c r="BR56" s="22"/>
      <c r="BS56" s="22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34"/>
      <c r="DF56" s="20"/>
      <c r="DG56" s="20"/>
      <c r="EY56" s="1"/>
      <c r="EZ56" s="1"/>
      <c r="FA56" s="1"/>
      <c r="FB56" s="1"/>
      <c r="FC56" s="1"/>
      <c r="FD56" s="65"/>
      <c r="FE56" s="66"/>
      <c r="HH56" s="59"/>
      <c r="HS56" s="59"/>
      <c r="HT56" s="59">
        <f>HT29-HT54</f>
        <v>0</v>
      </c>
      <c r="HU56" s="57">
        <v>0</v>
      </c>
      <c r="HV56" s="59">
        <f>HV29-HV54</f>
        <v>0</v>
      </c>
      <c r="HW56" s="59">
        <f>HW29-HW54</f>
        <v>0</v>
      </c>
    </row>
    <row r="57" spans="1:231" x14ac:dyDescent="0.25">
      <c r="A57" s="29"/>
      <c r="B57" s="19"/>
      <c r="C57" s="29"/>
      <c r="D57" s="20"/>
      <c r="E57" s="20"/>
      <c r="F57" s="20"/>
      <c r="G57" s="20"/>
      <c r="H57" s="20"/>
      <c r="I57" s="22"/>
      <c r="J57" s="20"/>
      <c r="K57" s="20"/>
      <c r="L57" s="20"/>
      <c r="M57" s="20"/>
      <c r="N57" s="20"/>
      <c r="O57" s="20"/>
      <c r="P57" s="20"/>
      <c r="Q57" s="20"/>
      <c r="R57" s="20"/>
      <c r="S57" s="22"/>
      <c r="T57" s="20"/>
      <c r="U57" s="20"/>
      <c r="V57" s="20"/>
      <c r="W57" s="20"/>
      <c r="X57" s="20"/>
      <c r="Y57" s="20"/>
      <c r="Z57" s="20"/>
      <c r="AA57" s="20"/>
      <c r="AB57" s="20"/>
      <c r="AC57" s="22"/>
      <c r="AD57" s="20"/>
      <c r="AE57" s="20"/>
      <c r="AF57" s="20"/>
      <c r="AG57" s="20"/>
      <c r="AH57" s="20"/>
      <c r="AI57" s="20"/>
      <c r="AJ57" s="20"/>
      <c r="AK57" s="20"/>
      <c r="AL57" s="20"/>
      <c r="AM57" s="22"/>
      <c r="AN57" s="20"/>
      <c r="AO57" s="20"/>
      <c r="AP57" s="20"/>
      <c r="AQ57" s="20"/>
      <c r="AR57" s="20"/>
      <c r="AS57" s="20"/>
      <c r="AT57" s="20"/>
      <c r="AU57" s="20"/>
      <c r="AV57" s="20"/>
      <c r="AW57" s="22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2"/>
      <c r="BO57" s="22"/>
      <c r="BP57" s="22"/>
      <c r="BQ57" s="22"/>
      <c r="BR57" s="22"/>
      <c r="BS57" s="22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34"/>
      <c r="DE57" s="20"/>
      <c r="DF57" s="20"/>
      <c r="DG57" s="20"/>
      <c r="EV57" s="64"/>
      <c r="EY57" s="1"/>
      <c r="EZ57" s="1"/>
      <c r="FA57" s="1"/>
      <c r="FB57" s="1"/>
      <c r="FC57" s="1"/>
      <c r="FD57" s="65"/>
      <c r="FE57" s="66"/>
      <c r="HU57" s="7"/>
    </row>
    <row r="58" spans="1:231" x14ac:dyDescent="0.25">
      <c r="A58" s="29"/>
      <c r="B58" s="30"/>
      <c r="C58" s="29"/>
      <c r="D58" s="20"/>
      <c r="E58" s="20"/>
      <c r="F58" s="20"/>
      <c r="G58" s="20"/>
      <c r="H58" s="20"/>
      <c r="I58" s="22"/>
      <c r="J58" s="20"/>
      <c r="K58" s="20"/>
      <c r="L58" s="20"/>
      <c r="M58" s="20"/>
      <c r="N58" s="20"/>
      <c r="O58" s="20"/>
      <c r="P58" s="20"/>
      <c r="Q58" s="20"/>
      <c r="R58" s="20"/>
      <c r="S58" s="22"/>
      <c r="T58" s="20"/>
      <c r="U58" s="20"/>
      <c r="V58" s="20"/>
      <c r="W58" s="20"/>
      <c r="X58" s="20"/>
      <c r="Y58" s="20"/>
      <c r="Z58" s="20"/>
      <c r="AA58" s="20"/>
      <c r="AB58" s="20"/>
      <c r="AC58" s="22"/>
      <c r="AD58" s="20"/>
      <c r="AE58" s="20"/>
      <c r="AF58" s="20"/>
      <c r="AG58" s="20"/>
      <c r="AH58" s="20"/>
      <c r="AI58" s="20"/>
      <c r="AJ58" s="20"/>
      <c r="AK58" s="20"/>
      <c r="AL58" s="20"/>
      <c r="AM58" s="22"/>
      <c r="AN58" s="20"/>
      <c r="AO58" s="20"/>
      <c r="AP58" s="20"/>
      <c r="AQ58" s="20"/>
      <c r="AR58" s="20"/>
      <c r="AS58" s="20"/>
      <c r="AT58" s="20"/>
      <c r="AU58" s="20"/>
      <c r="AV58" s="20"/>
      <c r="AW58" s="22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2"/>
      <c r="BO58" s="22"/>
      <c r="BP58" s="22"/>
      <c r="BQ58" s="22"/>
      <c r="BR58" s="22"/>
      <c r="BS58" s="22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34"/>
      <c r="DE58" s="20"/>
      <c r="DF58" s="20"/>
      <c r="DG58" s="20"/>
      <c r="EY58" s="1"/>
      <c r="EZ58" s="1"/>
      <c r="FA58" s="1"/>
      <c r="FB58" s="1"/>
      <c r="FC58" s="1"/>
      <c r="FD58" s="65"/>
      <c r="FE58" s="66"/>
      <c r="HU58" s="7"/>
    </row>
    <row r="59" spans="1:231" x14ac:dyDescent="0.25">
      <c r="A59" s="29"/>
      <c r="B59" s="30"/>
      <c r="C59" s="29"/>
      <c r="D59" s="20"/>
      <c r="E59" s="20"/>
      <c r="F59" s="20"/>
      <c r="G59" s="20"/>
      <c r="H59" s="20"/>
      <c r="I59" s="22"/>
      <c r="J59" s="20"/>
      <c r="K59" s="20"/>
      <c r="L59" s="20"/>
      <c r="M59" s="20"/>
      <c r="N59" s="20"/>
      <c r="O59" s="20"/>
      <c r="P59" s="20"/>
      <c r="Q59" s="20"/>
      <c r="R59" s="20"/>
      <c r="S59" s="22"/>
      <c r="T59" s="20"/>
      <c r="U59" s="20"/>
      <c r="V59" s="20"/>
      <c r="W59" s="20"/>
      <c r="X59" s="20"/>
      <c r="Y59" s="20"/>
      <c r="Z59" s="20"/>
      <c r="AA59" s="20"/>
      <c r="AB59" s="20"/>
      <c r="AC59" s="22"/>
      <c r="AD59" s="20"/>
      <c r="AE59" s="20"/>
      <c r="AF59" s="20"/>
      <c r="AG59" s="20"/>
      <c r="AH59" s="20"/>
      <c r="AI59" s="20"/>
      <c r="AJ59" s="20"/>
      <c r="AK59" s="20"/>
      <c r="AL59" s="20"/>
      <c r="AM59" s="22"/>
      <c r="AN59" s="20"/>
      <c r="AO59" s="20"/>
      <c r="AP59" s="20"/>
      <c r="AQ59" s="20"/>
      <c r="AR59" s="20"/>
      <c r="AS59" s="20"/>
      <c r="AT59" s="20"/>
      <c r="AU59" s="20"/>
      <c r="AV59" s="20"/>
      <c r="AW59" s="22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34"/>
      <c r="DE59" s="20"/>
      <c r="DF59" s="20"/>
      <c r="DG59" s="20"/>
      <c r="EY59" s="1"/>
      <c r="EZ59" s="1"/>
      <c r="FA59" s="1"/>
      <c r="FB59" s="1"/>
      <c r="FC59" s="1"/>
      <c r="FD59" s="65"/>
      <c r="FE59" s="66"/>
    </row>
    <row r="60" spans="1:231" x14ac:dyDescent="0.25">
      <c r="A60" s="18"/>
      <c r="B60" s="19"/>
      <c r="C60" s="18"/>
      <c r="D60" s="20"/>
      <c r="E60" s="20"/>
      <c r="F60" s="20"/>
      <c r="G60" s="20"/>
      <c r="H60" s="20"/>
      <c r="I60" s="22"/>
      <c r="J60" s="20"/>
      <c r="K60" s="20"/>
      <c r="L60" s="20"/>
      <c r="M60" s="20"/>
      <c r="N60" s="20"/>
      <c r="O60" s="20"/>
      <c r="P60" s="20"/>
      <c r="Q60" s="20"/>
      <c r="R60" s="20"/>
      <c r="S60" s="22"/>
      <c r="T60" s="20"/>
      <c r="U60" s="20"/>
      <c r="V60" s="20"/>
      <c r="W60" s="20"/>
      <c r="X60" s="20"/>
      <c r="Y60" s="20"/>
      <c r="Z60" s="20"/>
      <c r="AA60" s="20"/>
      <c r="AB60" s="20"/>
      <c r="AC60" s="22"/>
      <c r="AD60" s="20"/>
      <c r="AE60" s="20"/>
      <c r="AF60" s="20"/>
      <c r="AG60" s="20"/>
      <c r="AH60" s="20"/>
      <c r="AI60" s="20"/>
      <c r="AJ60" s="20"/>
      <c r="AK60" s="20"/>
      <c r="AL60" s="20"/>
      <c r="AM60" s="22"/>
      <c r="AN60" s="20"/>
      <c r="AO60" s="20"/>
      <c r="AP60" s="20"/>
      <c r="AQ60" s="20"/>
      <c r="AR60" s="20"/>
      <c r="AS60" s="20"/>
      <c r="AT60" s="20"/>
      <c r="AU60" s="20"/>
      <c r="AV60" s="20"/>
      <c r="AW60" s="22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2"/>
      <c r="BO60" s="22"/>
      <c r="BP60" s="22"/>
      <c r="BQ60" s="22"/>
      <c r="BR60" s="22"/>
      <c r="BS60" s="22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34"/>
      <c r="DE60" s="20"/>
      <c r="DF60" s="20"/>
      <c r="DG60" s="20"/>
      <c r="EY60" s="1"/>
      <c r="EZ60" s="1"/>
      <c r="FA60" s="1"/>
      <c r="FB60" s="1"/>
      <c r="FC60" s="1"/>
      <c r="FD60" s="65"/>
      <c r="FE60" s="66"/>
    </row>
    <row r="61" spans="1:231" x14ac:dyDescent="0.25">
      <c r="A61" s="18"/>
      <c r="B61" s="19"/>
      <c r="C61" s="18"/>
      <c r="D61" s="20"/>
      <c r="E61" s="20"/>
      <c r="F61" s="20"/>
      <c r="G61" s="20"/>
      <c r="H61" s="20"/>
      <c r="I61" s="22"/>
      <c r="J61" s="20"/>
      <c r="K61" s="20"/>
      <c r="L61" s="20"/>
      <c r="M61" s="20"/>
      <c r="N61" s="20"/>
      <c r="O61" s="20"/>
      <c r="P61" s="20"/>
      <c r="Q61" s="20"/>
      <c r="R61" s="20"/>
      <c r="S61" s="22"/>
      <c r="T61" s="20"/>
      <c r="U61" s="20"/>
      <c r="V61" s="20"/>
      <c r="W61" s="20"/>
      <c r="X61" s="20"/>
      <c r="Y61" s="20"/>
      <c r="Z61" s="20"/>
      <c r="AA61" s="20"/>
      <c r="AB61" s="20"/>
      <c r="AC61" s="22"/>
      <c r="AD61" s="20"/>
      <c r="AE61" s="20"/>
      <c r="AF61" s="20"/>
      <c r="AG61" s="20"/>
      <c r="AH61" s="20"/>
      <c r="AI61" s="20"/>
      <c r="AJ61" s="20"/>
      <c r="AK61" s="20"/>
      <c r="AL61" s="20"/>
      <c r="AM61" s="22"/>
      <c r="AN61" s="20"/>
      <c r="AO61" s="20"/>
      <c r="AP61" s="20"/>
      <c r="AQ61" s="20"/>
      <c r="AR61" s="20"/>
      <c r="AS61" s="20"/>
      <c r="AT61" s="20"/>
      <c r="AU61" s="20"/>
      <c r="AV61" s="20"/>
      <c r="AW61" s="22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2"/>
      <c r="BO61" s="22"/>
      <c r="BP61" s="22"/>
      <c r="BQ61" s="22"/>
      <c r="BR61" s="22"/>
      <c r="BS61" s="22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34"/>
      <c r="DE61" s="20"/>
      <c r="DF61" s="20"/>
      <c r="DG61" s="20"/>
      <c r="DP61" s="20"/>
      <c r="DR61" s="21"/>
      <c r="EY61" s="64"/>
      <c r="EZ61" s="1"/>
      <c r="FA61" s="1"/>
      <c r="FB61" s="1"/>
      <c r="FC61" s="65"/>
      <c r="FD61" s="65"/>
      <c r="FE61" s="66"/>
    </row>
    <row r="62" spans="1:231" x14ac:dyDescent="0.25">
      <c r="A62" s="18"/>
      <c r="B62" s="19"/>
      <c r="C62" s="18"/>
      <c r="D62" s="20"/>
      <c r="E62" s="20"/>
      <c r="F62" s="20"/>
      <c r="G62" s="20"/>
      <c r="H62" s="20"/>
      <c r="I62" s="22"/>
      <c r="J62" s="20"/>
      <c r="K62" s="20"/>
      <c r="L62" s="20"/>
      <c r="M62" s="20"/>
      <c r="N62" s="20"/>
      <c r="O62" s="20"/>
      <c r="P62" s="20"/>
      <c r="Q62" s="20"/>
      <c r="R62" s="20"/>
      <c r="S62" s="22"/>
      <c r="T62" s="20"/>
      <c r="U62" s="20"/>
      <c r="V62" s="20"/>
      <c r="W62" s="20"/>
      <c r="X62" s="20"/>
      <c r="Y62" s="20"/>
      <c r="Z62" s="20"/>
      <c r="AA62" s="20"/>
      <c r="AB62" s="20"/>
      <c r="AC62" s="22"/>
      <c r="AD62" s="20"/>
      <c r="AE62" s="20"/>
      <c r="AF62" s="20"/>
      <c r="AG62" s="20"/>
      <c r="AH62" s="20"/>
      <c r="AI62" s="20"/>
      <c r="AJ62" s="20"/>
      <c r="AK62" s="20"/>
      <c r="AL62" s="20"/>
      <c r="AM62" s="22"/>
      <c r="AN62" s="20"/>
      <c r="AO62" s="20"/>
      <c r="AP62" s="20"/>
      <c r="AQ62" s="20"/>
      <c r="AR62" s="20"/>
      <c r="AS62" s="20"/>
      <c r="AT62" s="20"/>
      <c r="AU62" s="20"/>
      <c r="AV62" s="20"/>
      <c r="AW62" s="22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2"/>
      <c r="BO62" s="22"/>
      <c r="BP62" s="22"/>
      <c r="BQ62" s="22"/>
      <c r="BR62" s="22"/>
      <c r="BS62" s="22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34"/>
      <c r="DE62" s="20"/>
      <c r="DF62" s="20"/>
      <c r="DG62" s="20"/>
      <c r="DW62" s="21"/>
      <c r="ED62" s="20"/>
      <c r="EE62" s="20"/>
      <c r="EG62" s="20"/>
      <c r="EK62" s="20"/>
      <c r="ET62" s="64"/>
      <c r="EU62" s="64"/>
      <c r="EW62" s="64"/>
      <c r="EX62" s="65"/>
      <c r="EY62" s="1"/>
      <c r="EZ62" s="1"/>
      <c r="FA62" s="1"/>
      <c r="FB62" s="1"/>
      <c r="FC62" s="1"/>
      <c r="FD62" s="65"/>
      <c r="FE62" s="66"/>
    </row>
    <row r="63" spans="1:231" x14ac:dyDescent="0.25">
      <c r="A63" s="18"/>
      <c r="B63" s="19"/>
      <c r="C63" s="18"/>
      <c r="D63" s="20"/>
      <c r="E63" s="20"/>
      <c r="F63" s="20"/>
      <c r="G63" s="20"/>
      <c r="H63" s="20"/>
      <c r="I63" s="22"/>
      <c r="J63" s="20"/>
      <c r="K63" s="20"/>
      <c r="L63" s="20"/>
      <c r="M63" s="20"/>
      <c r="N63" s="20"/>
      <c r="O63" s="20"/>
      <c r="P63" s="20"/>
      <c r="Q63" s="20"/>
      <c r="R63" s="20"/>
      <c r="S63" s="22"/>
      <c r="T63" s="20"/>
      <c r="U63" s="20"/>
      <c r="V63" s="20"/>
      <c r="W63" s="20"/>
      <c r="X63" s="20"/>
      <c r="Y63" s="20"/>
      <c r="Z63" s="20"/>
      <c r="AA63" s="20"/>
      <c r="AB63" s="20"/>
      <c r="AC63" s="22"/>
      <c r="AD63" s="20"/>
      <c r="AE63" s="20"/>
      <c r="AF63" s="20"/>
      <c r="AG63" s="20"/>
      <c r="AH63" s="20"/>
      <c r="AI63" s="20"/>
      <c r="AJ63" s="20"/>
      <c r="AK63" s="20"/>
      <c r="AL63" s="20"/>
      <c r="AM63" s="22"/>
      <c r="AN63" s="20"/>
      <c r="AO63" s="20"/>
      <c r="AP63" s="20"/>
      <c r="AQ63" s="20"/>
      <c r="AR63" s="20"/>
      <c r="AS63" s="20"/>
      <c r="AT63" s="20"/>
      <c r="AU63" s="20"/>
      <c r="AV63" s="20"/>
      <c r="AW63" s="22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2"/>
      <c r="BO63" s="22"/>
      <c r="BP63" s="22"/>
      <c r="BQ63" s="22"/>
      <c r="BR63" s="22"/>
      <c r="BS63" s="22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34"/>
      <c r="DE63" s="20"/>
      <c r="DF63" s="20"/>
      <c r="DG63" s="20"/>
      <c r="DO63" s="20"/>
      <c r="DP63" s="20"/>
      <c r="DQ63" s="20"/>
      <c r="DR63" s="21"/>
      <c r="DS63" s="22"/>
      <c r="DU63" s="21"/>
      <c r="EY63" s="64"/>
      <c r="EZ63" s="64"/>
      <c r="FA63" s="65"/>
      <c r="FB63" s="65"/>
      <c r="FC63" s="65"/>
      <c r="FD63" s="65"/>
      <c r="FE63" s="66"/>
    </row>
    <row r="64" spans="1:231" x14ac:dyDescent="0.25">
      <c r="A64" s="18"/>
      <c r="B64" s="19"/>
      <c r="C64" s="18"/>
      <c r="D64" s="20"/>
      <c r="E64" s="20"/>
      <c r="F64" s="20"/>
      <c r="G64" s="20"/>
      <c r="H64" s="20"/>
      <c r="I64" s="22"/>
      <c r="J64" s="20"/>
      <c r="K64" s="20"/>
      <c r="L64" s="20"/>
      <c r="M64" s="20"/>
      <c r="N64" s="20"/>
      <c r="O64" s="20"/>
      <c r="P64" s="20"/>
      <c r="Q64" s="20"/>
      <c r="R64" s="20"/>
      <c r="S64" s="22"/>
      <c r="T64" s="20"/>
      <c r="U64" s="20"/>
      <c r="V64" s="20"/>
      <c r="W64" s="20"/>
      <c r="X64" s="20"/>
      <c r="Y64" s="20"/>
      <c r="Z64" s="20"/>
      <c r="AA64" s="20"/>
      <c r="AB64" s="20"/>
      <c r="AC64" s="22"/>
      <c r="AD64" s="20"/>
      <c r="AE64" s="20"/>
      <c r="AF64" s="20"/>
      <c r="AG64" s="20"/>
      <c r="AH64" s="20"/>
      <c r="AI64" s="20"/>
      <c r="AJ64" s="20"/>
      <c r="AK64" s="20"/>
      <c r="AL64" s="20"/>
      <c r="AM64" s="22"/>
      <c r="AN64" s="20"/>
      <c r="AO64" s="20"/>
      <c r="AP64" s="20"/>
      <c r="AQ64" s="20"/>
      <c r="AR64" s="20"/>
      <c r="AS64" s="20"/>
      <c r="AT64" s="20"/>
      <c r="AU64" s="20"/>
      <c r="AV64" s="20"/>
      <c r="AW64" s="22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2"/>
      <c r="BO64" s="22"/>
      <c r="BP64" s="22"/>
      <c r="BQ64" s="22"/>
      <c r="BR64" s="22"/>
      <c r="BS64" s="22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34"/>
      <c r="DE64" s="20"/>
      <c r="DF64" s="20"/>
      <c r="DG64" s="20"/>
      <c r="DH64" s="20"/>
      <c r="DJ64" s="20"/>
      <c r="DK64" s="20"/>
      <c r="DL64" s="20"/>
      <c r="DM64" s="20"/>
      <c r="DN64" s="20"/>
      <c r="DO64" s="20"/>
      <c r="DP64" s="20"/>
      <c r="DQ64" s="20"/>
      <c r="DR64" s="21"/>
      <c r="DS64" s="22"/>
      <c r="DT64" s="21"/>
      <c r="DV64" s="21"/>
      <c r="DW64" s="21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64"/>
      <c r="ES64" s="64"/>
      <c r="ET64" s="64"/>
      <c r="EU64" s="64"/>
      <c r="EW64" s="64"/>
      <c r="EX64" s="65"/>
      <c r="EY64" s="64"/>
      <c r="EZ64" s="64"/>
      <c r="FA64" s="65"/>
      <c r="FB64" s="65"/>
      <c r="FC64" s="65"/>
      <c r="FD64" s="65"/>
      <c r="FE64" s="66"/>
    </row>
    <row r="65" spans="1:192" x14ac:dyDescent="0.25">
      <c r="A65" s="18"/>
      <c r="B65" s="19"/>
      <c r="C65" s="18"/>
      <c r="D65" s="20"/>
      <c r="E65" s="20"/>
      <c r="F65" s="20"/>
      <c r="G65" s="20"/>
      <c r="H65" s="20"/>
      <c r="I65" s="22"/>
      <c r="J65" s="20"/>
      <c r="K65" s="20"/>
      <c r="L65" s="20"/>
      <c r="M65" s="20"/>
      <c r="N65" s="20"/>
      <c r="O65" s="20"/>
      <c r="P65" s="20"/>
      <c r="Q65" s="20"/>
      <c r="R65" s="20"/>
      <c r="S65" s="22"/>
      <c r="T65" s="20"/>
      <c r="U65" s="20"/>
      <c r="V65" s="20"/>
      <c r="W65" s="20"/>
      <c r="X65" s="20"/>
      <c r="Y65" s="20"/>
      <c r="Z65" s="20"/>
      <c r="AA65" s="20"/>
      <c r="AB65" s="20"/>
      <c r="AC65" s="22"/>
      <c r="AD65" s="20"/>
      <c r="AE65" s="20"/>
      <c r="AF65" s="20"/>
      <c r="AG65" s="20"/>
      <c r="AH65" s="20"/>
      <c r="AI65" s="20"/>
      <c r="AJ65" s="20"/>
      <c r="AK65" s="20"/>
      <c r="AL65" s="20"/>
      <c r="AM65" s="22"/>
      <c r="AN65" s="20"/>
      <c r="AO65" s="20"/>
      <c r="AP65" s="20"/>
      <c r="AQ65" s="20"/>
      <c r="AR65" s="20"/>
      <c r="AS65" s="20"/>
      <c r="AT65" s="20"/>
      <c r="AU65" s="20"/>
      <c r="AV65" s="20"/>
      <c r="AW65" s="22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2"/>
      <c r="BO65" s="22"/>
      <c r="BP65" s="22"/>
      <c r="BQ65" s="22"/>
      <c r="BR65" s="22"/>
      <c r="BS65" s="22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34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1"/>
      <c r="DS65" s="22"/>
      <c r="DT65" s="21"/>
      <c r="DU65" s="21"/>
      <c r="DV65" s="21"/>
      <c r="DW65" s="21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64"/>
      <c r="ES65" s="64"/>
      <c r="ET65" s="64"/>
      <c r="EU65" s="64"/>
      <c r="EV65" s="64"/>
      <c r="EW65" s="64"/>
      <c r="EX65" s="65"/>
      <c r="EY65" s="64"/>
      <c r="EZ65" s="64"/>
      <c r="FA65" s="65"/>
      <c r="FB65" s="65"/>
      <c r="FC65" s="65"/>
      <c r="FD65" s="65"/>
      <c r="FE65" s="66"/>
    </row>
    <row r="66" spans="1:192" s="7" customFormat="1" x14ac:dyDescent="0.25">
      <c r="A66" s="18"/>
      <c r="B66" s="19"/>
      <c r="C66" s="18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2"/>
      <c r="BO66" s="22"/>
      <c r="BP66" s="22"/>
      <c r="BQ66" s="22"/>
      <c r="BR66" s="22"/>
      <c r="BS66" s="22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7"/>
      <c r="CE66" s="26"/>
      <c r="CF66" s="26"/>
      <c r="CG66" s="20"/>
      <c r="CH66" s="20"/>
      <c r="CI66" s="20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0"/>
      <c r="DD66" s="34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1"/>
      <c r="DS66" s="22"/>
      <c r="DT66" s="21"/>
      <c r="DU66" s="21"/>
      <c r="DV66" s="21"/>
      <c r="DW66" s="21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6"/>
      <c r="ER66" s="65"/>
      <c r="ES66" s="65"/>
      <c r="ET66" s="65"/>
      <c r="EU66" s="65"/>
      <c r="EV66" s="65"/>
      <c r="EW66" s="66"/>
      <c r="EX66" s="65"/>
      <c r="EY66" s="64"/>
      <c r="EZ66" s="64"/>
      <c r="FA66" s="65"/>
      <c r="FB66" s="65"/>
      <c r="FC66" s="65"/>
      <c r="FD66" s="65"/>
      <c r="FE66" s="65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</row>
    <row r="67" spans="1:192" x14ac:dyDescent="0.25">
      <c r="A67" s="29"/>
      <c r="B67" s="31"/>
      <c r="C67" s="29"/>
      <c r="D67" s="20"/>
      <c r="E67" s="20"/>
      <c r="F67" s="20"/>
      <c r="G67" s="20"/>
      <c r="H67" s="20"/>
      <c r="I67" s="22"/>
      <c r="J67" s="20"/>
      <c r="K67" s="20"/>
      <c r="L67" s="20"/>
      <c r="M67" s="20"/>
      <c r="N67" s="20"/>
      <c r="O67" s="20"/>
      <c r="P67" s="20"/>
      <c r="Q67" s="20"/>
      <c r="R67" s="20"/>
      <c r="S67" s="22"/>
      <c r="T67" s="20"/>
      <c r="U67" s="20"/>
      <c r="V67" s="20"/>
      <c r="W67" s="20"/>
      <c r="X67" s="20"/>
      <c r="Y67" s="20"/>
      <c r="Z67" s="20"/>
      <c r="AA67" s="20"/>
      <c r="AB67" s="20"/>
      <c r="AC67" s="22"/>
      <c r="AD67" s="20"/>
      <c r="AE67" s="20"/>
      <c r="AF67" s="20"/>
      <c r="AG67" s="20"/>
      <c r="AH67" s="20"/>
      <c r="AI67" s="20"/>
      <c r="AJ67" s="20"/>
      <c r="AK67" s="20"/>
      <c r="AL67" s="20"/>
      <c r="AM67" s="22"/>
      <c r="AN67" s="20"/>
      <c r="AO67" s="20"/>
      <c r="AP67" s="20"/>
      <c r="AQ67" s="20"/>
      <c r="AR67" s="20"/>
      <c r="AS67" s="20"/>
      <c r="AT67" s="20"/>
      <c r="AU67" s="20"/>
      <c r="AV67" s="20"/>
      <c r="AW67" s="22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34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1"/>
      <c r="DS67" s="22"/>
      <c r="DT67" s="21"/>
      <c r="DU67" s="21"/>
      <c r="DV67" s="21"/>
      <c r="DW67" s="21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8"/>
      <c r="EP67" s="20"/>
      <c r="EQ67" s="28"/>
      <c r="ER67" s="64"/>
      <c r="ES67" s="64"/>
      <c r="ET67" s="64"/>
      <c r="EU67" s="64"/>
      <c r="EV67" s="64"/>
      <c r="EW67" s="64"/>
      <c r="EX67" s="65"/>
      <c r="EY67" s="64"/>
      <c r="EZ67" s="64"/>
      <c r="FA67" s="65"/>
      <c r="FB67" s="65"/>
      <c r="FC67" s="65"/>
      <c r="FD67" s="65"/>
      <c r="FE67" s="65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</row>
    <row r="68" spans="1:192" x14ac:dyDescent="0.25">
      <c r="D68" s="9"/>
      <c r="E68" s="91"/>
      <c r="F68" s="91"/>
      <c r="G68" s="91"/>
      <c r="H68" s="91"/>
      <c r="I68" s="9"/>
      <c r="J68" s="9"/>
      <c r="K68" s="9"/>
      <c r="L68" s="9"/>
      <c r="M68" s="9"/>
      <c r="N68" s="9"/>
      <c r="O68" s="91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72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</row>
    <row r="69" spans="1:192" x14ac:dyDescent="0.25">
      <c r="D69" s="9"/>
      <c r="E69" s="91"/>
      <c r="F69" s="91"/>
      <c r="G69" s="91"/>
      <c r="H69" s="91"/>
      <c r="I69" s="9"/>
      <c r="J69" s="9"/>
      <c r="K69" s="9"/>
      <c r="L69" s="9"/>
      <c r="M69" s="9"/>
      <c r="N69" s="9"/>
      <c r="O69" s="91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72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</row>
    <row r="70" spans="1:192" x14ac:dyDescent="0.25">
      <c r="D70" s="9"/>
      <c r="E70" s="91"/>
      <c r="F70" s="91"/>
      <c r="G70" s="91"/>
      <c r="H70" s="91"/>
      <c r="I70" s="9"/>
      <c r="J70" s="9"/>
      <c r="K70" s="9"/>
      <c r="L70" s="9"/>
      <c r="M70" s="9"/>
      <c r="N70" s="9"/>
      <c r="O70" s="91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72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</row>
    <row r="71" spans="1:192" x14ac:dyDescent="0.25">
      <c r="D71" s="9"/>
      <c r="E71" s="91"/>
      <c r="F71" s="91"/>
      <c r="G71" s="91"/>
      <c r="H71" s="91"/>
      <c r="I71" s="9"/>
      <c r="J71" s="9"/>
      <c r="K71" s="9"/>
      <c r="L71" s="9"/>
      <c r="M71" s="9"/>
      <c r="N71" s="9"/>
      <c r="O71" s="91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72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</row>
    <row r="72" spans="1:192" x14ac:dyDescent="0.25">
      <c r="D72" s="9"/>
      <c r="E72" s="91"/>
      <c r="F72" s="91"/>
      <c r="G72" s="91"/>
      <c r="H72" s="91"/>
      <c r="I72" s="9"/>
      <c r="J72" s="9"/>
      <c r="K72" s="9"/>
      <c r="L72" s="9"/>
      <c r="M72" s="9"/>
      <c r="N72" s="9"/>
      <c r="O72" s="91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72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</row>
    <row r="73" spans="1:192" x14ac:dyDescent="0.25">
      <c r="D73" s="9"/>
      <c r="E73" s="91"/>
      <c r="F73" s="91"/>
      <c r="G73" s="91"/>
      <c r="H73" s="91"/>
      <c r="I73" s="9"/>
      <c r="J73" s="9"/>
      <c r="K73" s="9"/>
      <c r="L73" s="9"/>
      <c r="M73" s="9"/>
      <c r="N73" s="9"/>
      <c r="O73" s="91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72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</row>
    <row r="74" spans="1:192" x14ac:dyDescent="0.25">
      <c r="D74" s="9"/>
      <c r="E74" s="91"/>
      <c r="F74" s="91"/>
      <c r="G74" s="91"/>
      <c r="H74" s="91"/>
      <c r="I74" s="9"/>
      <c r="J74" s="9"/>
      <c r="K74" s="9"/>
      <c r="L74" s="9"/>
      <c r="M74" s="9"/>
      <c r="N74" s="9"/>
      <c r="O74" s="91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72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</row>
    <row r="75" spans="1:192" x14ac:dyDescent="0.25">
      <c r="D75" s="9"/>
      <c r="E75" s="91"/>
      <c r="F75" s="91"/>
      <c r="G75" s="91"/>
      <c r="H75" s="91"/>
      <c r="I75" s="9"/>
      <c r="J75" s="9"/>
      <c r="K75" s="9"/>
      <c r="L75" s="9"/>
      <c r="M75" s="9"/>
      <c r="N75" s="9"/>
      <c r="O75" s="91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72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</row>
    <row r="76" spans="1:192" x14ac:dyDescent="0.25">
      <c r="D76" s="9"/>
      <c r="E76" s="91"/>
      <c r="F76" s="91"/>
      <c r="G76" s="91"/>
      <c r="H76" s="91"/>
      <c r="I76" s="9"/>
      <c r="J76" s="9"/>
      <c r="K76" s="9"/>
      <c r="L76" s="9"/>
      <c r="M76" s="9"/>
      <c r="N76" s="9"/>
      <c r="O76" s="91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72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</row>
    <row r="77" spans="1:192" x14ac:dyDescent="0.25">
      <c r="D77" s="9"/>
      <c r="E77" s="91"/>
      <c r="F77" s="91"/>
      <c r="G77" s="91"/>
      <c r="H77" s="91"/>
      <c r="I77" s="9"/>
      <c r="J77" s="9"/>
      <c r="K77" s="9"/>
      <c r="L77" s="9"/>
      <c r="M77" s="9"/>
      <c r="N77" s="9"/>
      <c r="O77" s="91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72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</row>
    <row r="78" spans="1:192" x14ac:dyDescent="0.25">
      <c r="D78" s="9"/>
      <c r="E78" s="91"/>
      <c r="F78" s="91"/>
      <c r="G78" s="91"/>
      <c r="H78" s="91"/>
      <c r="I78" s="9"/>
      <c r="J78" s="9"/>
      <c r="K78" s="9"/>
      <c r="L78" s="9"/>
      <c r="M78" s="9"/>
      <c r="N78" s="9"/>
      <c r="O78" s="91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72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</row>
    <row r="79" spans="1:192" x14ac:dyDescent="0.25">
      <c r="D79" s="9"/>
      <c r="E79" s="91"/>
      <c r="F79" s="91"/>
      <c r="G79" s="91"/>
      <c r="H79" s="91"/>
      <c r="I79" s="9"/>
      <c r="J79" s="9"/>
      <c r="K79" s="9"/>
      <c r="L79" s="9"/>
      <c r="M79" s="9"/>
      <c r="N79" s="9"/>
      <c r="O79" s="91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72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</row>
    <row r="80" spans="1:192" x14ac:dyDescent="0.25">
      <c r="D80" s="9"/>
      <c r="E80" s="91"/>
      <c r="F80" s="91"/>
      <c r="G80" s="91"/>
      <c r="H80" s="91"/>
      <c r="I80" s="9"/>
      <c r="J80" s="9"/>
      <c r="K80" s="9"/>
      <c r="L80" s="9"/>
      <c r="M80" s="9"/>
      <c r="N80" s="9"/>
      <c r="O80" s="91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72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</row>
    <row r="81" spans="1:192" x14ac:dyDescent="0.25">
      <c r="D81" s="9"/>
      <c r="E81" s="91"/>
      <c r="F81" s="91"/>
      <c r="G81" s="91"/>
      <c r="H81" s="91"/>
      <c r="I81" s="9"/>
      <c r="J81" s="9"/>
      <c r="K81" s="9"/>
      <c r="L81" s="9"/>
      <c r="M81" s="9"/>
      <c r="N81" s="9"/>
      <c r="O81" s="91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72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</row>
    <row r="82" spans="1:192" x14ac:dyDescent="0.25">
      <c r="D82" s="9"/>
      <c r="E82" s="91"/>
      <c r="F82" s="91"/>
      <c r="G82" s="91"/>
      <c r="H82" s="91"/>
      <c r="I82" s="9"/>
      <c r="J82" s="9"/>
      <c r="K82" s="9"/>
      <c r="L82" s="9"/>
      <c r="M82" s="9"/>
      <c r="N82" s="9"/>
      <c r="O82" s="91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72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</row>
    <row r="83" spans="1:192" x14ac:dyDescent="0.25">
      <c r="A83" s="1"/>
      <c r="D83" s="9"/>
      <c r="E83" s="91"/>
      <c r="F83" s="91"/>
      <c r="G83" s="91"/>
      <c r="H83" s="91"/>
      <c r="I83" s="9"/>
      <c r="J83" s="9"/>
      <c r="K83" s="9"/>
      <c r="L83" s="9"/>
      <c r="M83" s="9"/>
      <c r="N83" s="9"/>
      <c r="O83" s="91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72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</row>
    <row r="84" spans="1:192" x14ac:dyDescent="0.25">
      <c r="A84" s="1"/>
      <c r="D84" s="9"/>
      <c r="E84" s="91"/>
      <c r="F84" s="91"/>
      <c r="G84" s="91"/>
      <c r="H84" s="91"/>
      <c r="I84" s="9"/>
      <c r="J84" s="9"/>
      <c r="K84" s="9"/>
      <c r="L84" s="9"/>
      <c r="M84" s="9"/>
      <c r="N84" s="9"/>
      <c r="O84" s="91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72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</row>
    <row r="85" spans="1:192" x14ac:dyDescent="0.25">
      <c r="A85" s="1"/>
      <c r="D85" s="9"/>
      <c r="E85" s="91"/>
      <c r="F85" s="91"/>
      <c r="G85" s="91"/>
      <c r="H85" s="91"/>
      <c r="I85" s="9"/>
      <c r="J85" s="9"/>
      <c r="K85" s="9"/>
      <c r="L85" s="9"/>
      <c r="M85" s="9"/>
      <c r="N85" s="9"/>
      <c r="O85" s="91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72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</row>
    <row r="86" spans="1:192" x14ac:dyDescent="0.25">
      <c r="A86" s="1"/>
      <c r="D86" s="9"/>
      <c r="E86" s="91"/>
      <c r="F86" s="91"/>
      <c r="G86" s="91"/>
      <c r="H86" s="91"/>
      <c r="I86" s="9"/>
      <c r="J86" s="9"/>
      <c r="K86" s="9"/>
      <c r="L86" s="9"/>
      <c r="M86" s="9"/>
      <c r="N86" s="9"/>
      <c r="O86" s="91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72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</row>
    <row r="87" spans="1:192" x14ac:dyDescent="0.25">
      <c r="A87" s="1"/>
      <c r="D87" s="9"/>
      <c r="E87" s="91"/>
      <c r="F87" s="91"/>
      <c r="G87" s="91"/>
      <c r="H87" s="91"/>
      <c r="I87" s="9"/>
      <c r="J87" s="9"/>
      <c r="K87" s="9"/>
      <c r="L87" s="9"/>
      <c r="M87" s="9"/>
      <c r="N87" s="9"/>
      <c r="O87" s="91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72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</row>
    <row r="88" spans="1:192" x14ac:dyDescent="0.25">
      <c r="A88" s="1"/>
      <c r="D88" s="9"/>
      <c r="E88" s="91"/>
      <c r="F88" s="91"/>
      <c r="G88" s="91"/>
      <c r="H88" s="91"/>
      <c r="I88" s="9"/>
      <c r="J88" s="9"/>
      <c r="K88" s="9"/>
      <c r="L88" s="9"/>
      <c r="M88" s="9"/>
      <c r="N88" s="9"/>
      <c r="O88" s="91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72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</row>
    <row r="89" spans="1:192" x14ac:dyDescent="0.25">
      <c r="A89" s="1"/>
      <c r="D89" s="9"/>
      <c r="E89" s="91"/>
      <c r="F89" s="91"/>
      <c r="G89" s="91"/>
      <c r="H89" s="91"/>
      <c r="I89" s="9"/>
      <c r="J89" s="9"/>
      <c r="K89" s="9"/>
      <c r="L89" s="9"/>
      <c r="M89" s="9"/>
      <c r="N89" s="9"/>
      <c r="O89" s="91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72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</row>
    <row r="90" spans="1:192" x14ac:dyDescent="0.25">
      <c r="A90" s="1"/>
      <c r="D90" s="9"/>
      <c r="E90" s="91"/>
      <c r="F90" s="91"/>
      <c r="G90" s="91"/>
      <c r="H90" s="91"/>
      <c r="I90" s="9"/>
      <c r="J90" s="9"/>
      <c r="K90" s="9"/>
      <c r="L90" s="9"/>
      <c r="M90" s="9"/>
      <c r="N90" s="9"/>
      <c r="O90" s="91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72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</row>
    <row r="91" spans="1:192" x14ac:dyDescent="0.25">
      <c r="A91" s="1"/>
      <c r="D91" s="9"/>
      <c r="E91" s="91"/>
      <c r="F91" s="91"/>
      <c r="G91" s="91"/>
      <c r="H91" s="91"/>
      <c r="I91" s="9"/>
      <c r="J91" s="9"/>
      <c r="K91" s="9"/>
      <c r="L91" s="9"/>
      <c r="M91" s="9"/>
      <c r="N91" s="9"/>
      <c r="O91" s="91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72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</row>
    <row r="92" spans="1:192" x14ac:dyDescent="0.25">
      <c r="A92" s="1"/>
      <c r="D92" s="9"/>
      <c r="E92" s="91"/>
      <c r="F92" s="91"/>
      <c r="G92" s="91"/>
      <c r="H92" s="91"/>
      <c r="I92" s="9"/>
      <c r="J92" s="9"/>
      <c r="K92" s="9"/>
      <c r="L92" s="9"/>
      <c r="M92" s="9"/>
      <c r="N92" s="9"/>
      <c r="O92" s="91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72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</row>
    <row r="93" spans="1:192" x14ac:dyDescent="0.25">
      <c r="A93" s="1"/>
      <c r="D93" s="9"/>
      <c r="E93" s="91"/>
      <c r="F93" s="91"/>
      <c r="G93" s="91"/>
      <c r="H93" s="91"/>
      <c r="I93" s="9"/>
      <c r="J93" s="9"/>
      <c r="K93" s="9"/>
      <c r="L93" s="9"/>
      <c r="M93" s="9"/>
      <c r="N93" s="9"/>
      <c r="O93" s="91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72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</row>
    <row r="94" spans="1:192" x14ac:dyDescent="0.25">
      <c r="A94" s="1"/>
      <c r="D94" s="9"/>
      <c r="E94" s="91"/>
      <c r="F94" s="91"/>
      <c r="G94" s="91"/>
      <c r="H94" s="91"/>
      <c r="I94" s="9"/>
      <c r="J94" s="9"/>
      <c r="K94" s="9"/>
      <c r="L94" s="9"/>
      <c r="M94" s="9"/>
      <c r="N94" s="9"/>
      <c r="O94" s="91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72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</row>
    <row r="95" spans="1:192" x14ac:dyDescent="0.25">
      <c r="A95" s="1"/>
      <c r="D95" s="9"/>
      <c r="E95" s="91"/>
      <c r="F95" s="91"/>
      <c r="G95" s="91"/>
      <c r="H95" s="91"/>
      <c r="I95" s="9"/>
      <c r="J95" s="9"/>
      <c r="K95" s="9"/>
      <c r="L95" s="9"/>
      <c r="M95" s="9"/>
      <c r="N95" s="9"/>
      <c r="O95" s="91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72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</row>
    <row r="96" spans="1:192" x14ac:dyDescent="0.25">
      <c r="A96" s="1"/>
      <c r="D96" s="9"/>
      <c r="E96" s="91"/>
      <c r="F96" s="91"/>
      <c r="G96" s="91"/>
      <c r="H96" s="91"/>
      <c r="I96" s="9"/>
      <c r="J96" s="9"/>
      <c r="K96" s="9"/>
      <c r="L96" s="9"/>
      <c r="M96" s="9"/>
      <c r="N96" s="9"/>
      <c r="O96" s="91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72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</row>
    <row r="97" spans="1:192" x14ac:dyDescent="0.25">
      <c r="A97" s="1"/>
      <c r="D97" s="9"/>
      <c r="E97" s="91"/>
      <c r="F97" s="91"/>
      <c r="G97" s="91"/>
      <c r="H97" s="91"/>
      <c r="I97" s="9"/>
      <c r="J97" s="9"/>
      <c r="K97" s="9"/>
      <c r="L97" s="9"/>
      <c r="M97" s="9"/>
      <c r="N97" s="9"/>
      <c r="O97" s="91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72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</row>
    <row r="98" spans="1:192" x14ac:dyDescent="0.25">
      <c r="A98" s="1"/>
      <c r="D98" s="9"/>
      <c r="E98" s="91"/>
      <c r="F98" s="91"/>
      <c r="G98" s="91"/>
      <c r="H98" s="91"/>
      <c r="I98" s="9"/>
      <c r="J98" s="9"/>
      <c r="K98" s="9"/>
      <c r="L98" s="9"/>
      <c r="M98" s="9"/>
      <c r="N98" s="9"/>
      <c r="O98" s="91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72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</row>
    <row r="99" spans="1:192" x14ac:dyDescent="0.25">
      <c r="A99" s="1"/>
      <c r="D99" s="9"/>
      <c r="E99" s="91"/>
      <c r="F99" s="91"/>
      <c r="G99" s="91"/>
      <c r="H99" s="91"/>
      <c r="I99" s="9"/>
      <c r="J99" s="9"/>
      <c r="K99" s="9"/>
      <c r="L99" s="9"/>
      <c r="M99" s="9"/>
      <c r="N99" s="9"/>
      <c r="O99" s="91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72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</row>
    <row r="100" spans="1:192" x14ac:dyDescent="0.25">
      <c r="A100" s="1"/>
      <c r="D100" s="9"/>
      <c r="E100" s="91"/>
      <c r="F100" s="91"/>
      <c r="G100" s="91"/>
      <c r="H100" s="91"/>
      <c r="I100" s="9"/>
      <c r="J100" s="9"/>
      <c r="K100" s="9"/>
      <c r="L100" s="9"/>
      <c r="M100" s="9"/>
      <c r="N100" s="9"/>
      <c r="O100" s="91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72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</row>
    <row r="101" spans="1:192" x14ac:dyDescent="0.25">
      <c r="A101" s="1"/>
      <c r="D101" s="9"/>
      <c r="E101" s="91"/>
      <c r="F101" s="91"/>
      <c r="G101" s="91"/>
      <c r="H101" s="91"/>
      <c r="I101" s="9"/>
      <c r="J101" s="9"/>
      <c r="K101" s="9"/>
      <c r="L101" s="9"/>
      <c r="M101" s="9"/>
      <c r="N101" s="9"/>
      <c r="O101" s="91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72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</row>
    <row r="102" spans="1:192" x14ac:dyDescent="0.25">
      <c r="A102" s="1"/>
      <c r="D102" s="9"/>
      <c r="E102" s="91"/>
      <c r="F102" s="91"/>
      <c r="G102" s="91"/>
      <c r="H102" s="91"/>
      <c r="I102" s="9"/>
      <c r="J102" s="9"/>
      <c r="K102" s="9"/>
      <c r="L102" s="9"/>
      <c r="M102" s="9"/>
      <c r="N102" s="9"/>
      <c r="O102" s="91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72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</row>
    <row r="103" spans="1:192" x14ac:dyDescent="0.25">
      <c r="A103" s="1"/>
      <c r="D103" s="9"/>
      <c r="E103" s="91"/>
      <c r="F103" s="91"/>
      <c r="G103" s="91"/>
      <c r="H103" s="91"/>
      <c r="I103" s="9"/>
      <c r="J103" s="9"/>
      <c r="K103" s="9"/>
      <c r="L103" s="9"/>
      <c r="M103" s="9"/>
      <c r="N103" s="9"/>
      <c r="O103" s="91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72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</row>
    <row r="104" spans="1:192" x14ac:dyDescent="0.25">
      <c r="A104" s="1"/>
      <c r="D104" s="9"/>
      <c r="E104" s="91"/>
      <c r="F104" s="91"/>
      <c r="G104" s="91"/>
      <c r="H104" s="91"/>
      <c r="I104" s="9"/>
      <c r="J104" s="9"/>
      <c r="K104" s="9"/>
      <c r="L104" s="9"/>
      <c r="M104" s="9"/>
      <c r="N104" s="9"/>
      <c r="O104" s="91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72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</row>
    <row r="105" spans="1:192" x14ac:dyDescent="0.25">
      <c r="A105" s="1"/>
      <c r="D105" s="9"/>
      <c r="E105" s="91"/>
      <c r="F105" s="91"/>
      <c r="G105" s="91"/>
      <c r="H105" s="91"/>
      <c r="I105" s="9"/>
      <c r="J105" s="9"/>
      <c r="K105" s="9"/>
      <c r="L105" s="9"/>
      <c r="M105" s="9"/>
      <c r="N105" s="9"/>
      <c r="O105" s="91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72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</row>
    <row r="106" spans="1:192" x14ac:dyDescent="0.25">
      <c r="A106" s="1"/>
      <c r="D106" s="9"/>
      <c r="E106" s="91"/>
      <c r="F106" s="91"/>
      <c r="G106" s="91"/>
      <c r="H106" s="91"/>
      <c r="I106" s="9"/>
      <c r="J106" s="9"/>
      <c r="K106" s="9"/>
      <c r="L106" s="9"/>
      <c r="M106" s="9"/>
      <c r="N106" s="9"/>
      <c r="O106" s="91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72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</row>
    <row r="107" spans="1:192" x14ac:dyDescent="0.25">
      <c r="A107" s="1"/>
      <c r="D107" s="9"/>
      <c r="E107" s="91"/>
      <c r="F107" s="91"/>
      <c r="G107" s="91"/>
      <c r="H107" s="91"/>
      <c r="I107" s="9"/>
      <c r="J107" s="9"/>
      <c r="K107" s="9"/>
      <c r="L107" s="9"/>
      <c r="M107" s="9"/>
      <c r="N107" s="9"/>
      <c r="O107" s="91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72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</row>
    <row r="108" spans="1:192" x14ac:dyDescent="0.25">
      <c r="A108" s="1"/>
      <c r="D108" s="9"/>
      <c r="E108" s="91"/>
      <c r="F108" s="91"/>
      <c r="G108" s="91"/>
      <c r="H108" s="91"/>
      <c r="I108" s="9"/>
      <c r="J108" s="9"/>
      <c r="K108" s="9"/>
      <c r="L108" s="9"/>
      <c r="M108" s="9"/>
      <c r="N108" s="9"/>
      <c r="O108" s="91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72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</row>
    <row r="109" spans="1:192" x14ac:dyDescent="0.25">
      <c r="A109" s="1"/>
      <c r="D109" s="9"/>
      <c r="E109" s="91"/>
      <c r="F109" s="91"/>
      <c r="G109" s="91"/>
      <c r="H109" s="91"/>
      <c r="I109" s="9"/>
      <c r="J109" s="9"/>
      <c r="K109" s="9"/>
      <c r="L109" s="9"/>
      <c r="M109" s="9"/>
      <c r="N109" s="9"/>
      <c r="O109" s="91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72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</row>
    <row r="110" spans="1:192" x14ac:dyDescent="0.25">
      <c r="A110" s="1"/>
      <c r="D110" s="9"/>
      <c r="E110" s="91"/>
      <c r="F110" s="91"/>
      <c r="G110" s="91"/>
      <c r="H110" s="91"/>
      <c r="I110" s="9"/>
      <c r="J110" s="9"/>
      <c r="K110" s="9"/>
      <c r="L110" s="9"/>
      <c r="M110" s="9"/>
      <c r="N110" s="9"/>
      <c r="O110" s="91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72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</row>
    <row r="111" spans="1:192" x14ac:dyDescent="0.25">
      <c r="A111" s="1"/>
      <c r="D111" s="9"/>
      <c r="E111" s="91"/>
      <c r="F111" s="91"/>
      <c r="G111" s="91"/>
      <c r="H111" s="91"/>
      <c r="I111" s="9"/>
      <c r="J111" s="9"/>
      <c r="K111" s="9"/>
      <c r="L111" s="9"/>
      <c r="M111" s="9"/>
      <c r="N111" s="9"/>
      <c r="O111" s="91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72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</row>
    <row r="112" spans="1:192" x14ac:dyDescent="0.25">
      <c r="A112" s="1"/>
      <c r="D112" s="9"/>
      <c r="E112" s="91"/>
      <c r="F112" s="91"/>
      <c r="G112" s="91"/>
      <c r="H112" s="91"/>
      <c r="I112" s="9"/>
      <c r="J112" s="9"/>
      <c r="K112" s="9"/>
      <c r="L112" s="9"/>
      <c r="M112" s="9"/>
      <c r="N112" s="9"/>
      <c r="O112" s="91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72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</row>
    <row r="113" spans="1:192" x14ac:dyDescent="0.25">
      <c r="A113" s="1"/>
      <c r="D113" s="9"/>
      <c r="E113" s="91"/>
      <c r="F113" s="91"/>
      <c r="G113" s="91"/>
      <c r="H113" s="91"/>
      <c r="I113" s="9"/>
      <c r="J113" s="9"/>
      <c r="K113" s="9"/>
      <c r="L113" s="9"/>
      <c r="M113" s="9"/>
      <c r="N113" s="9"/>
      <c r="O113" s="91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72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</row>
    <row r="114" spans="1:192" x14ac:dyDescent="0.25">
      <c r="A114" s="1"/>
      <c r="D114" s="9"/>
      <c r="E114" s="91"/>
      <c r="F114" s="91"/>
      <c r="G114" s="91"/>
      <c r="H114" s="91"/>
      <c r="I114" s="9"/>
      <c r="J114" s="9"/>
      <c r="K114" s="9"/>
      <c r="L114" s="9"/>
      <c r="M114" s="9"/>
      <c r="N114" s="9"/>
      <c r="O114" s="91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72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</row>
    <row r="115" spans="1:192" x14ac:dyDescent="0.25">
      <c r="A115" s="1"/>
      <c r="D115" s="9"/>
      <c r="E115" s="91"/>
      <c r="F115" s="91"/>
      <c r="G115" s="91"/>
      <c r="H115" s="91"/>
      <c r="I115" s="9"/>
      <c r="J115" s="9"/>
      <c r="K115" s="9"/>
      <c r="L115" s="9"/>
      <c r="M115" s="9"/>
      <c r="N115" s="9"/>
      <c r="O115" s="91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72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</row>
    <row r="116" spans="1:192" x14ac:dyDescent="0.25">
      <c r="A116" s="1"/>
      <c r="D116" s="9"/>
      <c r="E116" s="91"/>
      <c r="F116" s="91"/>
      <c r="G116" s="91"/>
      <c r="H116" s="91"/>
      <c r="I116" s="9"/>
      <c r="J116" s="9"/>
      <c r="K116" s="9"/>
      <c r="L116" s="9"/>
      <c r="M116" s="9"/>
      <c r="N116" s="9"/>
      <c r="O116" s="91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72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</row>
    <row r="117" spans="1:192" x14ac:dyDescent="0.25">
      <c r="A117" s="1"/>
      <c r="D117" s="9"/>
      <c r="E117" s="91"/>
      <c r="F117" s="91"/>
      <c r="G117" s="91"/>
      <c r="H117" s="91"/>
      <c r="I117" s="9"/>
      <c r="J117" s="9"/>
      <c r="K117" s="9"/>
      <c r="L117" s="9"/>
      <c r="M117" s="9"/>
      <c r="N117" s="9"/>
      <c r="O117" s="91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72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</row>
    <row r="118" spans="1:192" x14ac:dyDescent="0.25">
      <c r="A118" s="1"/>
      <c r="D118" s="9"/>
      <c r="E118" s="91"/>
      <c r="F118" s="91"/>
      <c r="G118" s="91"/>
      <c r="H118" s="91"/>
      <c r="I118" s="9"/>
      <c r="J118" s="9"/>
      <c r="K118" s="9"/>
      <c r="L118" s="9"/>
      <c r="M118" s="9"/>
      <c r="N118" s="9"/>
      <c r="O118" s="91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72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</row>
    <row r="119" spans="1:192" x14ac:dyDescent="0.25">
      <c r="A119" s="1"/>
      <c r="D119" s="9"/>
      <c r="E119" s="91"/>
      <c r="F119" s="91"/>
      <c r="G119" s="91"/>
      <c r="H119" s="91"/>
      <c r="I119" s="9"/>
      <c r="J119" s="9"/>
      <c r="K119" s="9"/>
      <c r="L119" s="9"/>
      <c r="M119" s="9"/>
      <c r="N119" s="9"/>
      <c r="O119" s="91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72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</row>
    <row r="120" spans="1:192" x14ac:dyDescent="0.25">
      <c r="A120" s="1"/>
      <c r="D120" s="9"/>
      <c r="E120" s="91"/>
      <c r="F120" s="91"/>
      <c r="G120" s="91"/>
      <c r="H120" s="91"/>
      <c r="I120" s="9"/>
      <c r="J120" s="9"/>
      <c r="K120" s="9"/>
      <c r="L120" s="9"/>
      <c r="M120" s="9"/>
      <c r="N120" s="9"/>
      <c r="O120" s="91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72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</row>
    <row r="121" spans="1:192" x14ac:dyDescent="0.25">
      <c r="A121" s="1"/>
      <c r="D121" s="9"/>
      <c r="E121" s="91"/>
      <c r="F121" s="91"/>
      <c r="G121" s="91"/>
      <c r="H121" s="91"/>
      <c r="I121" s="9"/>
      <c r="J121" s="9"/>
      <c r="K121" s="9"/>
      <c r="L121" s="9"/>
      <c r="M121" s="9"/>
      <c r="N121" s="9"/>
      <c r="O121" s="91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72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</row>
    <row r="122" spans="1:192" x14ac:dyDescent="0.25">
      <c r="A122" s="1"/>
      <c r="D122" s="9"/>
      <c r="E122" s="91"/>
      <c r="F122" s="91"/>
      <c r="G122" s="91"/>
      <c r="H122" s="91"/>
      <c r="I122" s="9"/>
      <c r="J122" s="9"/>
      <c r="K122" s="9"/>
      <c r="L122" s="9"/>
      <c r="M122" s="9"/>
      <c r="N122" s="9"/>
      <c r="O122" s="91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72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</row>
    <row r="123" spans="1:192" x14ac:dyDescent="0.25">
      <c r="A123" s="1"/>
      <c r="D123" s="9"/>
      <c r="E123" s="91"/>
      <c r="F123" s="91"/>
      <c r="G123" s="91"/>
      <c r="H123" s="91"/>
      <c r="I123" s="9"/>
      <c r="J123" s="9"/>
      <c r="K123" s="9"/>
      <c r="L123" s="9"/>
      <c r="M123" s="9"/>
      <c r="N123" s="9"/>
      <c r="O123" s="91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72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</row>
    <row r="124" spans="1:192" x14ac:dyDescent="0.25">
      <c r="A124" s="1"/>
      <c r="D124" s="9"/>
      <c r="E124" s="91"/>
      <c r="F124" s="91"/>
      <c r="G124" s="91"/>
      <c r="H124" s="91"/>
      <c r="I124" s="9"/>
      <c r="J124" s="9"/>
      <c r="K124" s="9"/>
      <c r="L124" s="9"/>
      <c r="M124" s="9"/>
      <c r="N124" s="9"/>
      <c r="O124" s="91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72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</row>
    <row r="125" spans="1:192" x14ac:dyDescent="0.25">
      <c r="A125" s="1"/>
      <c r="D125" s="9"/>
      <c r="E125" s="91"/>
      <c r="F125" s="91"/>
      <c r="G125" s="91"/>
      <c r="H125" s="91"/>
      <c r="I125" s="9"/>
      <c r="J125" s="9"/>
      <c r="K125" s="9"/>
      <c r="L125" s="9"/>
      <c r="M125" s="9"/>
      <c r="N125" s="9"/>
      <c r="O125" s="91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72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</row>
    <row r="126" spans="1:192" x14ac:dyDescent="0.25">
      <c r="A126" s="1"/>
      <c r="D126" s="9"/>
      <c r="E126" s="91"/>
      <c r="F126" s="91"/>
      <c r="G126" s="91"/>
      <c r="H126" s="91"/>
      <c r="I126" s="9"/>
      <c r="J126" s="9"/>
      <c r="K126" s="9"/>
      <c r="L126" s="9"/>
      <c r="M126" s="9"/>
      <c r="N126" s="9"/>
      <c r="O126" s="91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72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</row>
    <row r="127" spans="1:192" x14ac:dyDescent="0.25">
      <c r="A127" s="1"/>
      <c r="D127" s="9"/>
      <c r="E127" s="91"/>
      <c r="F127" s="91"/>
      <c r="G127" s="91"/>
      <c r="H127" s="91"/>
      <c r="I127" s="9"/>
      <c r="J127" s="9"/>
      <c r="K127" s="9"/>
      <c r="L127" s="9"/>
      <c r="M127" s="9"/>
      <c r="N127" s="9"/>
      <c r="O127" s="91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72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</row>
    <row r="128" spans="1:192" x14ac:dyDescent="0.25">
      <c r="A128" s="1"/>
      <c r="D128" s="9"/>
      <c r="E128" s="91"/>
      <c r="F128" s="91"/>
      <c r="G128" s="91"/>
      <c r="H128" s="91"/>
      <c r="I128" s="9"/>
      <c r="J128" s="9"/>
      <c r="K128" s="9"/>
      <c r="L128" s="9"/>
      <c r="M128" s="9"/>
      <c r="N128" s="9"/>
      <c r="O128" s="91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72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</row>
    <row r="129" spans="1:192" x14ac:dyDescent="0.25">
      <c r="A129" s="1"/>
      <c r="D129" s="9"/>
      <c r="E129" s="91"/>
      <c r="F129" s="91"/>
      <c r="G129" s="91"/>
      <c r="H129" s="91"/>
      <c r="I129" s="9"/>
      <c r="J129" s="9"/>
      <c r="K129" s="9"/>
      <c r="L129" s="9"/>
      <c r="M129" s="9"/>
      <c r="N129" s="9"/>
      <c r="O129" s="91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72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</row>
    <row r="130" spans="1:192" x14ac:dyDescent="0.25">
      <c r="A130" s="1"/>
      <c r="D130" s="9"/>
      <c r="E130" s="91"/>
      <c r="F130" s="91"/>
      <c r="G130" s="91"/>
      <c r="H130" s="91"/>
      <c r="I130" s="9"/>
      <c r="J130" s="9"/>
      <c r="K130" s="9"/>
      <c r="L130" s="9"/>
      <c r="M130" s="9"/>
      <c r="N130" s="9"/>
      <c r="O130" s="91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72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</row>
    <row r="131" spans="1:192" x14ac:dyDescent="0.25">
      <c r="A131" s="1"/>
      <c r="D131" s="9"/>
      <c r="E131" s="91"/>
      <c r="F131" s="91"/>
      <c r="G131" s="91"/>
      <c r="H131" s="91"/>
      <c r="I131" s="9"/>
      <c r="J131" s="9"/>
      <c r="K131" s="9"/>
      <c r="L131" s="9"/>
      <c r="M131" s="9"/>
      <c r="N131" s="9"/>
      <c r="O131" s="91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72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</row>
    <row r="132" spans="1:192" x14ac:dyDescent="0.25">
      <c r="A132" s="1"/>
      <c r="D132" s="9"/>
      <c r="E132" s="91"/>
      <c r="F132" s="91"/>
      <c r="G132" s="91"/>
      <c r="H132" s="91"/>
      <c r="I132" s="9"/>
      <c r="J132" s="9"/>
      <c r="K132" s="9"/>
      <c r="L132" s="9"/>
      <c r="M132" s="9"/>
      <c r="N132" s="9"/>
      <c r="O132" s="91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72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</row>
  </sheetData>
  <conditionalFormatting sqref="A27">
    <cfRule type="duplicateValues" dxfId="76" priority="73"/>
  </conditionalFormatting>
  <conditionalFormatting sqref="A18">
    <cfRule type="duplicateValues" dxfId="75" priority="76"/>
  </conditionalFormatting>
  <conditionalFormatting sqref="A13:A22 A24:A29">
    <cfRule type="duplicateValues" dxfId="74" priority="75"/>
  </conditionalFormatting>
  <conditionalFormatting sqref="A24">
    <cfRule type="duplicateValues" dxfId="73" priority="74"/>
  </conditionalFormatting>
  <conditionalFormatting sqref="A21:A22">
    <cfRule type="duplicateValues" dxfId="72" priority="72"/>
  </conditionalFormatting>
  <conditionalFormatting sqref="A25:A26">
    <cfRule type="duplicateValues" dxfId="71" priority="71"/>
  </conditionalFormatting>
  <conditionalFormatting sqref="A28">
    <cfRule type="duplicateValues" dxfId="70" priority="70"/>
  </conditionalFormatting>
  <conditionalFormatting sqref="A29:A31">
    <cfRule type="duplicateValues" dxfId="69" priority="69"/>
  </conditionalFormatting>
  <conditionalFormatting sqref="A32">
    <cfRule type="duplicateValues" dxfId="68" priority="68"/>
  </conditionalFormatting>
  <conditionalFormatting sqref="A33">
    <cfRule type="duplicateValues" dxfId="67" priority="67"/>
  </conditionalFormatting>
  <conditionalFormatting sqref="A34">
    <cfRule type="duplicateValues" dxfId="66" priority="66"/>
  </conditionalFormatting>
  <conditionalFormatting sqref="A35">
    <cfRule type="duplicateValues" dxfId="65" priority="65"/>
  </conditionalFormatting>
  <conditionalFormatting sqref="A19">
    <cfRule type="duplicateValues" dxfId="64" priority="64"/>
  </conditionalFormatting>
  <conditionalFormatting sqref="A37">
    <cfRule type="duplicateValues" dxfId="63" priority="63"/>
  </conditionalFormatting>
  <conditionalFormatting sqref="A38:A39">
    <cfRule type="duplicateValues" dxfId="62" priority="62"/>
  </conditionalFormatting>
  <conditionalFormatting sqref="A40">
    <cfRule type="duplicateValues" dxfId="61" priority="61"/>
  </conditionalFormatting>
  <conditionalFormatting sqref="A41">
    <cfRule type="duplicateValues" dxfId="60" priority="60"/>
  </conditionalFormatting>
  <conditionalFormatting sqref="A47">
    <cfRule type="duplicateValues" dxfId="59" priority="59"/>
  </conditionalFormatting>
  <conditionalFormatting sqref="A43:A44 A48:A54 A46">
    <cfRule type="duplicateValues" dxfId="58" priority="58"/>
  </conditionalFormatting>
  <conditionalFormatting sqref="A49">
    <cfRule type="duplicateValues" dxfId="57" priority="57"/>
  </conditionalFormatting>
  <conditionalFormatting sqref="A50:A51">
    <cfRule type="duplicateValues" dxfId="56" priority="56"/>
  </conditionalFormatting>
  <conditionalFormatting sqref="A52:A53">
    <cfRule type="duplicateValues" dxfId="55" priority="55"/>
  </conditionalFormatting>
  <conditionalFormatting sqref="A54">
    <cfRule type="duplicateValues" dxfId="54" priority="54"/>
  </conditionalFormatting>
  <conditionalFormatting sqref="A55:A56">
    <cfRule type="duplicateValues" dxfId="53" priority="53"/>
  </conditionalFormatting>
  <conditionalFormatting sqref="A57">
    <cfRule type="duplicateValues" dxfId="52" priority="52"/>
  </conditionalFormatting>
  <conditionalFormatting sqref="A58:A59">
    <cfRule type="duplicateValues" dxfId="51" priority="51"/>
  </conditionalFormatting>
  <conditionalFormatting sqref="A67">
    <cfRule type="duplicateValues" dxfId="50" priority="50"/>
  </conditionalFormatting>
  <conditionalFormatting sqref="C18">
    <cfRule type="duplicateValues" dxfId="49" priority="47"/>
  </conditionalFormatting>
  <conditionalFormatting sqref="C13">
    <cfRule type="duplicateValues" dxfId="48" priority="46"/>
  </conditionalFormatting>
  <conditionalFormatting sqref="C24">
    <cfRule type="duplicateValues" dxfId="47" priority="45"/>
  </conditionalFormatting>
  <conditionalFormatting sqref="C27">
    <cfRule type="duplicateValues" dxfId="46" priority="44"/>
  </conditionalFormatting>
  <conditionalFormatting sqref="C21:C23">
    <cfRule type="duplicateValues" dxfId="45" priority="43"/>
  </conditionalFormatting>
  <conditionalFormatting sqref="C25:C26">
    <cfRule type="duplicateValues" dxfId="44" priority="42"/>
  </conditionalFormatting>
  <conditionalFormatting sqref="C28">
    <cfRule type="duplicateValues" dxfId="43" priority="41"/>
  </conditionalFormatting>
  <conditionalFormatting sqref="C29:C31">
    <cfRule type="duplicateValues" dxfId="42" priority="40"/>
  </conditionalFormatting>
  <conditionalFormatting sqref="C32">
    <cfRule type="duplicateValues" dxfId="41" priority="39"/>
  </conditionalFormatting>
  <conditionalFormatting sqref="C33">
    <cfRule type="duplicateValues" dxfId="40" priority="38"/>
  </conditionalFormatting>
  <conditionalFormatting sqref="C34">
    <cfRule type="duplicateValues" dxfId="39" priority="37"/>
  </conditionalFormatting>
  <conditionalFormatting sqref="C35">
    <cfRule type="duplicateValues" dxfId="38" priority="36"/>
  </conditionalFormatting>
  <conditionalFormatting sqref="C19">
    <cfRule type="duplicateValues" dxfId="37" priority="35"/>
  </conditionalFormatting>
  <conditionalFormatting sqref="C37">
    <cfRule type="duplicateValues" dxfId="36" priority="34"/>
  </conditionalFormatting>
  <conditionalFormatting sqref="C38:C39">
    <cfRule type="duplicateValues" dxfId="35" priority="33"/>
  </conditionalFormatting>
  <conditionalFormatting sqref="C40">
    <cfRule type="duplicateValues" dxfId="34" priority="32"/>
  </conditionalFormatting>
  <conditionalFormatting sqref="C41">
    <cfRule type="duplicateValues" dxfId="33" priority="31"/>
  </conditionalFormatting>
  <conditionalFormatting sqref="C47">
    <cfRule type="duplicateValues" dxfId="32" priority="30"/>
  </conditionalFormatting>
  <conditionalFormatting sqref="C48 C43:C46">
    <cfRule type="duplicateValues" dxfId="31" priority="29"/>
  </conditionalFormatting>
  <conditionalFormatting sqref="C49">
    <cfRule type="duplicateValues" dxfId="30" priority="28"/>
  </conditionalFormatting>
  <conditionalFormatting sqref="C50:C51">
    <cfRule type="duplicateValues" dxfId="29" priority="27"/>
  </conditionalFormatting>
  <conditionalFormatting sqref="C52:C53">
    <cfRule type="duplicateValues" dxfId="28" priority="26"/>
  </conditionalFormatting>
  <conditionalFormatting sqref="C54">
    <cfRule type="duplicateValues" dxfId="27" priority="25"/>
  </conditionalFormatting>
  <conditionalFormatting sqref="C55:C56">
    <cfRule type="duplicateValues" dxfId="26" priority="24"/>
  </conditionalFormatting>
  <conditionalFormatting sqref="C57">
    <cfRule type="duplicateValues" dxfId="25" priority="23"/>
  </conditionalFormatting>
  <conditionalFormatting sqref="C58:C59">
    <cfRule type="duplicateValues" dxfId="24" priority="22"/>
  </conditionalFormatting>
  <conditionalFormatting sqref="C67">
    <cfRule type="duplicateValues" dxfId="23" priority="21"/>
  </conditionalFormatting>
  <conditionalFormatting sqref="A11:A22 A43:A44 A46:A67 A24:A41">
    <cfRule type="duplicateValues" dxfId="22" priority="78"/>
    <cfRule type="duplicateValues" dxfId="21" priority="79"/>
  </conditionalFormatting>
  <conditionalFormatting sqref="C11:C41 C43:C67">
    <cfRule type="duplicateValues" dxfId="20" priority="82"/>
    <cfRule type="duplicateValues" dxfId="19" priority="83"/>
  </conditionalFormatting>
  <conditionalFormatting sqref="C12:C41 C43:C54">
    <cfRule type="duplicateValues" dxfId="18" priority="19"/>
  </conditionalFormatting>
  <conditionalFormatting sqref="A44">
    <cfRule type="duplicateValues" dxfId="17" priority="15"/>
  </conditionalFormatting>
  <conditionalFormatting sqref="A36">
    <cfRule type="duplicateValues" dxfId="16" priority="18"/>
  </conditionalFormatting>
  <conditionalFormatting sqref="A31:A41 A43:A44 A46:A54">
    <cfRule type="duplicateValues" dxfId="15" priority="17"/>
  </conditionalFormatting>
  <conditionalFormatting sqref="A41">
    <cfRule type="duplicateValues" dxfId="14" priority="16"/>
  </conditionalFormatting>
  <conditionalFormatting sqref="A39:A40">
    <cfRule type="duplicateValues" dxfId="13" priority="14"/>
  </conditionalFormatting>
  <conditionalFormatting sqref="A43 A47">
    <cfRule type="duplicateValues" dxfId="12" priority="13"/>
  </conditionalFormatting>
  <conditionalFormatting sqref="A46">
    <cfRule type="duplicateValues" dxfId="11" priority="12"/>
  </conditionalFormatting>
  <conditionalFormatting sqref="A48:A54">
    <cfRule type="duplicateValues" dxfId="10" priority="11"/>
  </conditionalFormatting>
  <conditionalFormatting sqref="A37">
    <cfRule type="duplicateValues" dxfId="9" priority="10"/>
  </conditionalFormatting>
  <conditionalFormatting sqref="A45">
    <cfRule type="duplicateValues" dxfId="8" priority="7"/>
  </conditionalFormatting>
  <conditionalFormatting sqref="A45">
    <cfRule type="duplicateValues" dxfId="7" priority="8"/>
    <cfRule type="duplicateValues" dxfId="6" priority="9"/>
  </conditionalFormatting>
  <conditionalFormatting sqref="A45">
    <cfRule type="duplicateValues" dxfId="5" priority="6"/>
  </conditionalFormatting>
  <conditionalFormatting sqref="A23">
    <cfRule type="duplicateValues" dxfId="4" priority="3"/>
  </conditionalFormatting>
  <conditionalFormatting sqref="A23">
    <cfRule type="duplicateValues" dxfId="3" priority="4"/>
    <cfRule type="duplicateValues" dxfId="2" priority="5"/>
  </conditionalFormatting>
  <conditionalFormatting sqref="A23">
    <cfRule type="duplicateValues" dxfId="1" priority="2"/>
  </conditionalFormatting>
  <conditionalFormatting sqref="C1:C1048576">
    <cfRule type="duplicateValues" dxfId="0" priority="1"/>
  </conditionalFormatting>
  <dataValidations disablePrompts="1" count="2">
    <dataValidation type="list" allowBlank="1" showInputMessage="1" showErrorMessage="1" sqref="B7">
      <formula1>$WZH$4:$WZH$6</formula1>
    </dataValidation>
    <dataValidation type="list" allowBlank="1" showErrorMessage="1" prompt="_x000a_" sqref="B6">
      <formula1>$WZI$4:$WZI$7</formula1>
    </dataValidation>
  </dataValidations>
  <pageMargins left="0.7" right="0.7" top="0.75" bottom="0.75" header="0.3" footer="0.3"/>
  <pageSetup scale="95" orientation="portrait" r:id="rId1"/>
  <ignoredErrors>
    <ignoredError sqref="HV17:HW1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B2"/>
  <sheetViews>
    <sheetView workbookViewId="0">
      <selection activeCell="M23" sqref="M23"/>
    </sheetView>
  </sheetViews>
  <sheetFormatPr defaultColWidth="8.85546875" defaultRowHeight="15" x14ac:dyDescent="0.2"/>
  <cols>
    <col min="1" max="20" width="8.85546875" style="12"/>
    <col min="21" max="80" width="8.85546875" style="13"/>
    <col min="81" max="16384" width="8.85546875" style="12"/>
  </cols>
  <sheetData>
    <row r="2" spans="1:1" ht="15.75" x14ac:dyDescent="0.25">
      <c r="A2" s="69" t="s">
        <v>230</v>
      </c>
    </row>
  </sheetData>
  <hyperlinks>
    <hyperlink ref="A2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Dataset</vt:lpstr>
      <vt:lpstr>Source</vt:lpstr>
      <vt:lpstr>Dataset!Print_Area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Talitha Taliban</cp:lastModifiedBy>
  <cp:lastPrinted>2018-09-25T02:39:28Z</cp:lastPrinted>
  <dcterms:created xsi:type="dcterms:W3CDTF">2016-03-10T14:57:36Z</dcterms:created>
  <dcterms:modified xsi:type="dcterms:W3CDTF">2024-03-03T22:31:33Z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